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\Desktop\pagamento fornitori 2020\pubblicati\"/>
    </mc:Choice>
  </mc:AlternateContent>
  <xr:revisionPtr revIDLastSave="0" documentId="13_ncr:1_{C6D47BAC-E11A-4E7D-93D9-290DF3C76B1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I trim.2020" sheetId="5" r:id="rId1"/>
  </sheets>
  <calcPr calcId="191029"/>
</workbook>
</file>

<file path=xl/calcChain.xml><?xml version="1.0" encoding="utf-8"?>
<calcChain xmlns="http://schemas.openxmlformats.org/spreadsheetml/2006/main">
  <c r="J483" i="5" l="1"/>
  <c r="H483" i="5"/>
  <c r="I12" i="5" l="1"/>
  <c r="J12" i="5" s="1"/>
  <c r="I13" i="5"/>
  <c r="J13" i="5" s="1"/>
  <c r="I14" i="5"/>
  <c r="J14" i="5" s="1"/>
  <c r="I15" i="5"/>
  <c r="J15" i="5" s="1"/>
  <c r="I16" i="5"/>
  <c r="J16" i="5" s="1"/>
  <c r="I17" i="5"/>
  <c r="J17" i="5" s="1"/>
  <c r="I18" i="5"/>
  <c r="J18" i="5" s="1"/>
  <c r="I19" i="5"/>
  <c r="J19" i="5" s="1"/>
  <c r="I20" i="5"/>
  <c r="J20" i="5" s="1"/>
  <c r="I21" i="5"/>
  <c r="J21" i="5" s="1"/>
  <c r="I22" i="5"/>
  <c r="J22" i="5" s="1"/>
  <c r="I23" i="5"/>
  <c r="J23" i="5" s="1"/>
  <c r="I24" i="5"/>
  <c r="J24" i="5" s="1"/>
  <c r="I25" i="5"/>
  <c r="J25" i="5" s="1"/>
  <c r="I26" i="5"/>
  <c r="J26" i="5" s="1"/>
  <c r="I27" i="5"/>
  <c r="J27" i="5" s="1"/>
  <c r="I28" i="5"/>
  <c r="J28" i="5" s="1"/>
  <c r="I29" i="5"/>
  <c r="J29" i="5" s="1"/>
  <c r="I30" i="5"/>
  <c r="J30" i="5" s="1"/>
  <c r="I31" i="5"/>
  <c r="J31" i="5" s="1"/>
  <c r="I32" i="5"/>
  <c r="J32" i="5" s="1"/>
  <c r="I33" i="5"/>
  <c r="J33" i="5" s="1"/>
  <c r="I34" i="5"/>
  <c r="J34" i="5" s="1"/>
  <c r="I35" i="5"/>
  <c r="J35" i="5" s="1"/>
  <c r="I36" i="5"/>
  <c r="J36" i="5" s="1"/>
  <c r="I37" i="5"/>
  <c r="J37" i="5" s="1"/>
  <c r="I38" i="5"/>
  <c r="J38" i="5" s="1"/>
  <c r="I39" i="5"/>
  <c r="J39" i="5" s="1"/>
  <c r="I40" i="5"/>
  <c r="J40" i="5" s="1"/>
  <c r="I41" i="5"/>
  <c r="J41" i="5" s="1"/>
  <c r="I42" i="5"/>
  <c r="J42" i="5" s="1"/>
  <c r="I43" i="5"/>
  <c r="J43" i="5" s="1"/>
  <c r="I44" i="5"/>
  <c r="J44" i="5" s="1"/>
  <c r="I45" i="5"/>
  <c r="J45" i="5" s="1"/>
  <c r="I46" i="5"/>
  <c r="J46" i="5" s="1"/>
  <c r="I47" i="5"/>
  <c r="J47" i="5" s="1"/>
  <c r="I48" i="5"/>
  <c r="J48" i="5" s="1"/>
  <c r="I49" i="5"/>
  <c r="J49" i="5" s="1"/>
  <c r="I50" i="5"/>
  <c r="J50" i="5" s="1"/>
  <c r="I51" i="5"/>
  <c r="J51" i="5" s="1"/>
  <c r="I52" i="5"/>
  <c r="J52" i="5" s="1"/>
  <c r="I53" i="5"/>
  <c r="J53" i="5" s="1"/>
  <c r="I54" i="5"/>
  <c r="J54" i="5" s="1"/>
  <c r="I55" i="5"/>
  <c r="J55" i="5" s="1"/>
  <c r="I56" i="5"/>
  <c r="J56" i="5" s="1"/>
  <c r="I57" i="5"/>
  <c r="J57" i="5" s="1"/>
  <c r="I58" i="5"/>
  <c r="J58" i="5" s="1"/>
  <c r="I59" i="5"/>
  <c r="J59" i="5" s="1"/>
  <c r="I60" i="5"/>
  <c r="J60" i="5" s="1"/>
  <c r="I61" i="5"/>
  <c r="J61" i="5" s="1"/>
  <c r="I62" i="5"/>
  <c r="J62" i="5" s="1"/>
  <c r="I63" i="5"/>
  <c r="J63" i="5" s="1"/>
  <c r="I64" i="5"/>
  <c r="J64" i="5" s="1"/>
  <c r="I65" i="5"/>
  <c r="J65" i="5" s="1"/>
  <c r="I66" i="5"/>
  <c r="J66" i="5" s="1"/>
  <c r="I67" i="5"/>
  <c r="J67" i="5" s="1"/>
  <c r="I68" i="5"/>
  <c r="J68" i="5" s="1"/>
  <c r="I69" i="5"/>
  <c r="J69" i="5" s="1"/>
  <c r="I70" i="5"/>
  <c r="J70" i="5" s="1"/>
  <c r="I71" i="5"/>
  <c r="J71" i="5" s="1"/>
  <c r="I72" i="5"/>
  <c r="J72" i="5" s="1"/>
  <c r="I73" i="5"/>
  <c r="J73" i="5" s="1"/>
  <c r="I74" i="5"/>
  <c r="J74" i="5" s="1"/>
  <c r="I75" i="5"/>
  <c r="J75" i="5" s="1"/>
  <c r="I76" i="5"/>
  <c r="J76" i="5" s="1"/>
  <c r="I77" i="5"/>
  <c r="J77" i="5" s="1"/>
  <c r="I78" i="5"/>
  <c r="J78" i="5" s="1"/>
  <c r="I79" i="5"/>
  <c r="J79" i="5" s="1"/>
  <c r="I80" i="5"/>
  <c r="J80" i="5" s="1"/>
  <c r="I81" i="5"/>
  <c r="J81" i="5" s="1"/>
  <c r="I82" i="5"/>
  <c r="J82" i="5" s="1"/>
  <c r="I83" i="5"/>
  <c r="J83" i="5" s="1"/>
  <c r="I84" i="5"/>
  <c r="J84" i="5" s="1"/>
  <c r="I85" i="5"/>
  <c r="J85" i="5" s="1"/>
  <c r="I86" i="5"/>
  <c r="J86" i="5" s="1"/>
  <c r="I87" i="5"/>
  <c r="J87" i="5" s="1"/>
  <c r="I88" i="5"/>
  <c r="J88" i="5" s="1"/>
  <c r="I89" i="5"/>
  <c r="J89" i="5" s="1"/>
  <c r="I90" i="5"/>
  <c r="J90" i="5" s="1"/>
  <c r="I91" i="5"/>
  <c r="J91" i="5" s="1"/>
  <c r="I92" i="5"/>
  <c r="J92" i="5" s="1"/>
  <c r="I93" i="5"/>
  <c r="J93" i="5" s="1"/>
  <c r="I94" i="5"/>
  <c r="J94" i="5" s="1"/>
  <c r="I95" i="5"/>
  <c r="J95" i="5" s="1"/>
  <c r="I96" i="5"/>
  <c r="J96" i="5" s="1"/>
  <c r="I97" i="5"/>
  <c r="J97" i="5" s="1"/>
  <c r="I98" i="5"/>
  <c r="J98" i="5" s="1"/>
  <c r="I99" i="5"/>
  <c r="J99" i="5" s="1"/>
  <c r="I100" i="5"/>
  <c r="J100" i="5" s="1"/>
  <c r="I101" i="5"/>
  <c r="J101" i="5" s="1"/>
  <c r="I102" i="5"/>
  <c r="J102" i="5" s="1"/>
  <c r="I103" i="5"/>
  <c r="J103" i="5" s="1"/>
  <c r="I104" i="5"/>
  <c r="J104" i="5" s="1"/>
  <c r="I105" i="5"/>
  <c r="J105" i="5" s="1"/>
  <c r="I106" i="5"/>
  <c r="J106" i="5" s="1"/>
  <c r="I107" i="5"/>
  <c r="J107" i="5" s="1"/>
  <c r="I108" i="5"/>
  <c r="J108" i="5" s="1"/>
  <c r="I109" i="5"/>
  <c r="J109" i="5" s="1"/>
  <c r="I110" i="5"/>
  <c r="J110" i="5" s="1"/>
  <c r="I111" i="5"/>
  <c r="J111" i="5" s="1"/>
  <c r="I112" i="5"/>
  <c r="J112" i="5" s="1"/>
  <c r="I113" i="5"/>
  <c r="J113" i="5" s="1"/>
  <c r="I114" i="5"/>
  <c r="J114" i="5" s="1"/>
  <c r="I115" i="5"/>
  <c r="J115" i="5" s="1"/>
  <c r="I116" i="5"/>
  <c r="J116" i="5" s="1"/>
  <c r="I117" i="5"/>
  <c r="J117" i="5" s="1"/>
  <c r="I118" i="5"/>
  <c r="J118" i="5" s="1"/>
  <c r="I119" i="5"/>
  <c r="J119" i="5" s="1"/>
  <c r="I120" i="5"/>
  <c r="J120" i="5" s="1"/>
  <c r="I121" i="5"/>
  <c r="J121" i="5" s="1"/>
  <c r="I122" i="5"/>
  <c r="J122" i="5" s="1"/>
  <c r="I123" i="5"/>
  <c r="J123" i="5" s="1"/>
  <c r="I124" i="5"/>
  <c r="J124" i="5" s="1"/>
  <c r="I125" i="5"/>
  <c r="J125" i="5" s="1"/>
  <c r="I126" i="5"/>
  <c r="J126" i="5" s="1"/>
  <c r="I127" i="5"/>
  <c r="I128" i="5"/>
  <c r="I129" i="5"/>
  <c r="I130" i="5"/>
  <c r="I131" i="5"/>
  <c r="J131" i="5" s="1"/>
  <c r="I132" i="5"/>
  <c r="J132" i="5" s="1"/>
  <c r="I133" i="5"/>
  <c r="J133" i="5" s="1"/>
  <c r="I134" i="5"/>
  <c r="J134" i="5" s="1"/>
  <c r="I135" i="5"/>
  <c r="J135" i="5" s="1"/>
  <c r="I136" i="5"/>
  <c r="J136" i="5" s="1"/>
  <c r="I137" i="5"/>
  <c r="J137" i="5" s="1"/>
  <c r="I138" i="5"/>
  <c r="J138" i="5" s="1"/>
  <c r="I139" i="5"/>
  <c r="J139" i="5" s="1"/>
  <c r="I140" i="5"/>
  <c r="J140" i="5" s="1"/>
  <c r="I141" i="5"/>
  <c r="J141" i="5" s="1"/>
  <c r="I142" i="5"/>
  <c r="J142" i="5" s="1"/>
  <c r="I143" i="5"/>
  <c r="J143" i="5" s="1"/>
  <c r="I144" i="5"/>
  <c r="J144" i="5" s="1"/>
  <c r="I145" i="5"/>
  <c r="J145" i="5" s="1"/>
  <c r="I146" i="5"/>
  <c r="J146" i="5" s="1"/>
  <c r="I147" i="5"/>
  <c r="J147" i="5" s="1"/>
  <c r="I148" i="5"/>
  <c r="J148" i="5" s="1"/>
  <c r="I149" i="5"/>
  <c r="J149" i="5" s="1"/>
  <c r="I150" i="5"/>
  <c r="J150" i="5" s="1"/>
  <c r="I151" i="5"/>
  <c r="J151" i="5" s="1"/>
  <c r="I152" i="5"/>
  <c r="J152" i="5" s="1"/>
  <c r="I153" i="5"/>
  <c r="J153" i="5" s="1"/>
  <c r="I154" i="5"/>
  <c r="J154" i="5" s="1"/>
  <c r="I155" i="5"/>
  <c r="J155" i="5" s="1"/>
  <c r="I156" i="5"/>
  <c r="J156" i="5" s="1"/>
  <c r="I157" i="5"/>
  <c r="J157" i="5" s="1"/>
  <c r="I158" i="5"/>
  <c r="J158" i="5" s="1"/>
  <c r="I159" i="5"/>
  <c r="J159" i="5" s="1"/>
  <c r="I160" i="5"/>
  <c r="J160" i="5" s="1"/>
  <c r="I161" i="5"/>
  <c r="J161" i="5" s="1"/>
  <c r="I162" i="5"/>
  <c r="J162" i="5" s="1"/>
  <c r="I163" i="5"/>
  <c r="J163" i="5" s="1"/>
  <c r="I164" i="5"/>
  <c r="J164" i="5" s="1"/>
  <c r="I165" i="5"/>
  <c r="J165" i="5" s="1"/>
  <c r="I166" i="5"/>
  <c r="J166" i="5" s="1"/>
  <c r="I167" i="5"/>
  <c r="J167" i="5" s="1"/>
  <c r="I168" i="5"/>
  <c r="J168" i="5" s="1"/>
  <c r="I169" i="5"/>
  <c r="J169" i="5" s="1"/>
  <c r="I170" i="5"/>
  <c r="J170" i="5" s="1"/>
  <c r="I171" i="5"/>
  <c r="J171" i="5" s="1"/>
  <c r="I172" i="5"/>
  <c r="J172" i="5" s="1"/>
  <c r="I173" i="5"/>
  <c r="J173" i="5" s="1"/>
  <c r="I174" i="5"/>
  <c r="J174" i="5" s="1"/>
  <c r="I175" i="5"/>
  <c r="J175" i="5" s="1"/>
  <c r="I176" i="5"/>
  <c r="J176" i="5" s="1"/>
  <c r="I177" i="5"/>
  <c r="J177" i="5" s="1"/>
  <c r="I178" i="5"/>
  <c r="J178" i="5" s="1"/>
  <c r="I179" i="5"/>
  <c r="J179" i="5" s="1"/>
  <c r="I180" i="5"/>
  <c r="J180" i="5" s="1"/>
  <c r="I181" i="5"/>
  <c r="J181" i="5" s="1"/>
  <c r="I182" i="5"/>
  <c r="J182" i="5" s="1"/>
  <c r="I183" i="5"/>
  <c r="J183" i="5" s="1"/>
  <c r="I184" i="5"/>
  <c r="J184" i="5" s="1"/>
  <c r="I185" i="5"/>
  <c r="J185" i="5" s="1"/>
  <c r="I186" i="5"/>
  <c r="J186" i="5" s="1"/>
  <c r="I187" i="5"/>
  <c r="J187" i="5" s="1"/>
  <c r="I188" i="5"/>
  <c r="J188" i="5" s="1"/>
  <c r="I189" i="5"/>
  <c r="J189" i="5" s="1"/>
  <c r="I190" i="5"/>
  <c r="J190" i="5" s="1"/>
  <c r="I191" i="5"/>
  <c r="J191" i="5" s="1"/>
  <c r="I192" i="5"/>
  <c r="J192" i="5" s="1"/>
  <c r="I193" i="5"/>
  <c r="J193" i="5" s="1"/>
  <c r="I194" i="5"/>
  <c r="J194" i="5" s="1"/>
  <c r="I195" i="5"/>
  <c r="J195" i="5" s="1"/>
  <c r="I196" i="5"/>
  <c r="J196" i="5" s="1"/>
  <c r="I197" i="5"/>
  <c r="J197" i="5" s="1"/>
  <c r="I198" i="5"/>
  <c r="J198" i="5" s="1"/>
  <c r="I199" i="5"/>
  <c r="J199" i="5" s="1"/>
  <c r="I200" i="5"/>
  <c r="J200" i="5" s="1"/>
  <c r="I201" i="5"/>
  <c r="J201" i="5" s="1"/>
  <c r="I202" i="5"/>
  <c r="J202" i="5" s="1"/>
  <c r="I203" i="5"/>
  <c r="J203" i="5" s="1"/>
  <c r="I204" i="5"/>
  <c r="J204" i="5" s="1"/>
  <c r="I205" i="5"/>
  <c r="J205" i="5" s="1"/>
  <c r="I206" i="5"/>
  <c r="J206" i="5" s="1"/>
  <c r="I207" i="5"/>
  <c r="J207" i="5" s="1"/>
  <c r="I208" i="5"/>
  <c r="J208" i="5" s="1"/>
  <c r="I209" i="5"/>
  <c r="J209" i="5" s="1"/>
  <c r="I210" i="5"/>
  <c r="J210" i="5" s="1"/>
  <c r="I211" i="5"/>
  <c r="J211" i="5" s="1"/>
  <c r="I212" i="5"/>
  <c r="J212" i="5" s="1"/>
  <c r="I213" i="5"/>
  <c r="J213" i="5" s="1"/>
  <c r="I214" i="5"/>
  <c r="J214" i="5" s="1"/>
  <c r="I215" i="5"/>
  <c r="J215" i="5" s="1"/>
  <c r="I216" i="5"/>
  <c r="J216" i="5" s="1"/>
  <c r="I217" i="5"/>
  <c r="J217" i="5" s="1"/>
  <c r="I218" i="5"/>
  <c r="J218" i="5" s="1"/>
  <c r="I219" i="5"/>
  <c r="J219" i="5" s="1"/>
  <c r="I220" i="5"/>
  <c r="J220" i="5" s="1"/>
  <c r="I221" i="5"/>
  <c r="J221" i="5" s="1"/>
  <c r="I222" i="5"/>
  <c r="J222" i="5" s="1"/>
  <c r="I223" i="5"/>
  <c r="J223" i="5" s="1"/>
  <c r="I224" i="5"/>
  <c r="J224" i="5" s="1"/>
  <c r="I225" i="5"/>
  <c r="J225" i="5" s="1"/>
  <c r="I226" i="5"/>
  <c r="J226" i="5" s="1"/>
  <c r="I227" i="5"/>
  <c r="J227" i="5" s="1"/>
  <c r="I228" i="5"/>
  <c r="J228" i="5" s="1"/>
  <c r="I229" i="5"/>
  <c r="J229" i="5" s="1"/>
  <c r="I230" i="5"/>
  <c r="J230" i="5" s="1"/>
  <c r="I231" i="5"/>
  <c r="J231" i="5" s="1"/>
  <c r="I232" i="5"/>
  <c r="J232" i="5" s="1"/>
  <c r="I233" i="5"/>
  <c r="J233" i="5" s="1"/>
  <c r="I234" i="5"/>
  <c r="J234" i="5" s="1"/>
  <c r="I235" i="5"/>
  <c r="J235" i="5" s="1"/>
  <c r="I236" i="5"/>
  <c r="J236" i="5" s="1"/>
  <c r="I237" i="5"/>
  <c r="J237" i="5" s="1"/>
  <c r="I238" i="5"/>
  <c r="J238" i="5" s="1"/>
  <c r="I239" i="5"/>
  <c r="J239" i="5" s="1"/>
  <c r="I240" i="5"/>
  <c r="J240" i="5" s="1"/>
  <c r="I241" i="5"/>
  <c r="J241" i="5" s="1"/>
  <c r="I242" i="5"/>
  <c r="J242" i="5" s="1"/>
  <c r="I243" i="5"/>
  <c r="J243" i="5" s="1"/>
  <c r="I244" i="5"/>
  <c r="J244" i="5" s="1"/>
  <c r="I245" i="5"/>
  <c r="J245" i="5" s="1"/>
  <c r="I246" i="5"/>
  <c r="J246" i="5" s="1"/>
  <c r="I247" i="5"/>
  <c r="J247" i="5" s="1"/>
  <c r="I248" i="5"/>
  <c r="J248" i="5" s="1"/>
  <c r="I249" i="5"/>
  <c r="J249" i="5" s="1"/>
  <c r="I250" i="5"/>
  <c r="J250" i="5" s="1"/>
  <c r="I251" i="5"/>
  <c r="J251" i="5" s="1"/>
  <c r="I252" i="5"/>
  <c r="J252" i="5" s="1"/>
  <c r="I253" i="5"/>
  <c r="J253" i="5" s="1"/>
  <c r="I254" i="5"/>
  <c r="J254" i="5" s="1"/>
  <c r="I255" i="5"/>
  <c r="J255" i="5" s="1"/>
  <c r="I256" i="5"/>
  <c r="J256" i="5" s="1"/>
  <c r="I257" i="5"/>
  <c r="J257" i="5" s="1"/>
  <c r="I258" i="5"/>
  <c r="J258" i="5" s="1"/>
  <c r="I259" i="5"/>
  <c r="J259" i="5" s="1"/>
  <c r="I260" i="5"/>
  <c r="J260" i="5" s="1"/>
  <c r="I261" i="5"/>
  <c r="J261" i="5" s="1"/>
  <c r="I262" i="5"/>
  <c r="J262" i="5" s="1"/>
  <c r="I263" i="5"/>
  <c r="J263" i="5" s="1"/>
  <c r="I264" i="5"/>
  <c r="J264" i="5" s="1"/>
  <c r="I265" i="5"/>
  <c r="J265" i="5" s="1"/>
  <c r="I266" i="5"/>
  <c r="J266" i="5" s="1"/>
  <c r="I267" i="5"/>
  <c r="J267" i="5" s="1"/>
  <c r="I268" i="5"/>
  <c r="J268" i="5" s="1"/>
  <c r="I269" i="5"/>
  <c r="J269" i="5" s="1"/>
  <c r="I270" i="5"/>
  <c r="J270" i="5" s="1"/>
  <c r="I271" i="5"/>
  <c r="J271" i="5" s="1"/>
  <c r="I272" i="5"/>
  <c r="J272" i="5" s="1"/>
  <c r="I273" i="5"/>
  <c r="J273" i="5" s="1"/>
  <c r="I274" i="5"/>
  <c r="J274" i="5" s="1"/>
  <c r="I275" i="5"/>
  <c r="J275" i="5" s="1"/>
  <c r="I276" i="5"/>
  <c r="J276" i="5" s="1"/>
  <c r="I277" i="5"/>
  <c r="J277" i="5" s="1"/>
  <c r="I278" i="5"/>
  <c r="J278" i="5" s="1"/>
  <c r="I279" i="5"/>
  <c r="J279" i="5" s="1"/>
  <c r="I280" i="5"/>
  <c r="J280" i="5" s="1"/>
  <c r="I281" i="5"/>
  <c r="J281" i="5" s="1"/>
  <c r="I282" i="5"/>
  <c r="J282" i="5" s="1"/>
  <c r="I283" i="5"/>
  <c r="J283" i="5" s="1"/>
  <c r="I284" i="5"/>
  <c r="J284" i="5" s="1"/>
  <c r="I285" i="5"/>
  <c r="J285" i="5" s="1"/>
  <c r="I286" i="5"/>
  <c r="J286" i="5" s="1"/>
  <c r="I287" i="5"/>
  <c r="J287" i="5" s="1"/>
  <c r="I288" i="5"/>
  <c r="J288" i="5" s="1"/>
  <c r="I289" i="5"/>
  <c r="J289" i="5" s="1"/>
  <c r="I290" i="5"/>
  <c r="J290" i="5" s="1"/>
  <c r="I291" i="5"/>
  <c r="J291" i="5" s="1"/>
  <c r="I292" i="5"/>
  <c r="J292" i="5" s="1"/>
  <c r="I293" i="5"/>
  <c r="J293" i="5" s="1"/>
  <c r="I294" i="5"/>
  <c r="J294" i="5" s="1"/>
  <c r="I295" i="5"/>
  <c r="J295" i="5" s="1"/>
  <c r="I296" i="5"/>
  <c r="J296" i="5" s="1"/>
  <c r="I297" i="5"/>
  <c r="J297" i="5" s="1"/>
  <c r="I298" i="5"/>
  <c r="J298" i="5" s="1"/>
  <c r="I299" i="5"/>
  <c r="J299" i="5" s="1"/>
  <c r="I300" i="5"/>
  <c r="J300" i="5" s="1"/>
  <c r="I301" i="5"/>
  <c r="J301" i="5" s="1"/>
  <c r="I302" i="5"/>
  <c r="J302" i="5" s="1"/>
  <c r="I303" i="5"/>
  <c r="J303" i="5" s="1"/>
  <c r="I304" i="5"/>
  <c r="J304" i="5" s="1"/>
  <c r="I305" i="5"/>
  <c r="J305" i="5" s="1"/>
  <c r="I306" i="5"/>
  <c r="J306" i="5" s="1"/>
  <c r="I307" i="5"/>
  <c r="J307" i="5" s="1"/>
  <c r="I308" i="5"/>
  <c r="J308" i="5" s="1"/>
  <c r="I309" i="5"/>
  <c r="J309" i="5" s="1"/>
  <c r="I310" i="5"/>
  <c r="J310" i="5" s="1"/>
  <c r="I311" i="5"/>
  <c r="J311" i="5" s="1"/>
  <c r="I312" i="5"/>
  <c r="J312" i="5" s="1"/>
  <c r="I313" i="5"/>
  <c r="J313" i="5" s="1"/>
  <c r="I314" i="5"/>
  <c r="J314" i="5" s="1"/>
  <c r="I315" i="5"/>
  <c r="J315" i="5" s="1"/>
  <c r="I316" i="5"/>
  <c r="J316" i="5" s="1"/>
  <c r="I317" i="5"/>
  <c r="J317" i="5" s="1"/>
  <c r="I318" i="5"/>
  <c r="J318" i="5" s="1"/>
  <c r="I319" i="5"/>
  <c r="J319" i="5" s="1"/>
  <c r="I320" i="5"/>
  <c r="J320" i="5" s="1"/>
  <c r="I321" i="5"/>
  <c r="J321" i="5" s="1"/>
  <c r="I322" i="5"/>
  <c r="J322" i="5" s="1"/>
  <c r="I323" i="5"/>
  <c r="J323" i="5" s="1"/>
  <c r="I324" i="5"/>
  <c r="J324" i="5" s="1"/>
  <c r="I325" i="5"/>
  <c r="J325" i="5" s="1"/>
  <c r="I326" i="5"/>
  <c r="J326" i="5" s="1"/>
  <c r="I327" i="5"/>
  <c r="J327" i="5" s="1"/>
  <c r="I328" i="5"/>
  <c r="J328" i="5" s="1"/>
  <c r="I329" i="5"/>
  <c r="J329" i="5" s="1"/>
  <c r="I330" i="5"/>
  <c r="J330" i="5" s="1"/>
  <c r="I331" i="5"/>
  <c r="J331" i="5" s="1"/>
  <c r="I332" i="5"/>
  <c r="J332" i="5" s="1"/>
  <c r="I333" i="5"/>
  <c r="J333" i="5" s="1"/>
  <c r="I334" i="5"/>
  <c r="J334" i="5" s="1"/>
  <c r="I335" i="5"/>
  <c r="J335" i="5" s="1"/>
  <c r="I336" i="5"/>
  <c r="J336" i="5" s="1"/>
  <c r="I337" i="5"/>
  <c r="J337" i="5" s="1"/>
  <c r="I338" i="5"/>
  <c r="J338" i="5" s="1"/>
  <c r="I339" i="5"/>
  <c r="J339" i="5" s="1"/>
  <c r="I340" i="5"/>
  <c r="J340" i="5" s="1"/>
  <c r="I341" i="5"/>
  <c r="J341" i="5" s="1"/>
  <c r="I342" i="5"/>
  <c r="J342" i="5" s="1"/>
  <c r="I343" i="5"/>
  <c r="J343" i="5" s="1"/>
  <c r="I344" i="5"/>
  <c r="J344" i="5" s="1"/>
  <c r="I345" i="5"/>
  <c r="J345" i="5" s="1"/>
  <c r="I346" i="5"/>
  <c r="J346" i="5" s="1"/>
  <c r="I347" i="5"/>
  <c r="J347" i="5" s="1"/>
  <c r="I348" i="5"/>
  <c r="J348" i="5" s="1"/>
  <c r="I349" i="5"/>
  <c r="J349" i="5" s="1"/>
  <c r="I350" i="5"/>
  <c r="J350" i="5" s="1"/>
  <c r="I351" i="5"/>
  <c r="J351" i="5" s="1"/>
  <c r="I352" i="5"/>
  <c r="J352" i="5" s="1"/>
  <c r="I353" i="5"/>
  <c r="J353" i="5" s="1"/>
  <c r="I354" i="5"/>
  <c r="J354" i="5" s="1"/>
  <c r="I355" i="5"/>
  <c r="J355" i="5" s="1"/>
  <c r="I356" i="5"/>
  <c r="J356" i="5" s="1"/>
  <c r="I357" i="5"/>
  <c r="J357" i="5" s="1"/>
  <c r="I358" i="5"/>
  <c r="J358" i="5" s="1"/>
  <c r="I359" i="5"/>
  <c r="J359" i="5" s="1"/>
  <c r="I360" i="5"/>
  <c r="J360" i="5" s="1"/>
  <c r="I361" i="5"/>
  <c r="J361" i="5" s="1"/>
  <c r="I362" i="5"/>
  <c r="I363" i="5"/>
  <c r="J363" i="5" s="1"/>
  <c r="I364" i="5"/>
  <c r="J364" i="5" s="1"/>
  <c r="I365" i="5"/>
  <c r="J365" i="5" s="1"/>
  <c r="I366" i="5"/>
  <c r="J366" i="5" s="1"/>
  <c r="I367" i="5"/>
  <c r="J367" i="5" s="1"/>
  <c r="I368" i="5"/>
  <c r="J368" i="5" s="1"/>
  <c r="I369" i="5"/>
  <c r="J369" i="5" s="1"/>
  <c r="I370" i="5"/>
  <c r="J370" i="5" s="1"/>
  <c r="I371" i="5"/>
  <c r="J371" i="5" s="1"/>
  <c r="I372" i="5"/>
  <c r="J372" i="5" s="1"/>
  <c r="I373" i="5"/>
  <c r="J373" i="5" s="1"/>
  <c r="I374" i="5"/>
  <c r="J374" i="5" s="1"/>
  <c r="I375" i="5"/>
  <c r="J375" i="5" s="1"/>
  <c r="I376" i="5"/>
  <c r="J376" i="5" s="1"/>
  <c r="I377" i="5"/>
  <c r="J377" i="5" s="1"/>
  <c r="I378" i="5"/>
  <c r="J378" i="5" s="1"/>
  <c r="I379" i="5"/>
  <c r="J379" i="5" s="1"/>
  <c r="I380" i="5"/>
  <c r="J380" i="5" s="1"/>
  <c r="I381" i="5"/>
  <c r="J381" i="5" s="1"/>
  <c r="I382" i="5"/>
  <c r="J382" i="5" s="1"/>
  <c r="I383" i="5"/>
  <c r="J383" i="5" s="1"/>
  <c r="I384" i="5"/>
  <c r="J384" i="5" s="1"/>
  <c r="I385" i="5"/>
  <c r="J385" i="5" s="1"/>
  <c r="I386" i="5"/>
  <c r="J386" i="5" s="1"/>
  <c r="I387" i="5"/>
  <c r="J387" i="5" s="1"/>
  <c r="I388" i="5"/>
  <c r="J388" i="5" s="1"/>
  <c r="I389" i="5"/>
  <c r="J389" i="5" s="1"/>
  <c r="I390" i="5"/>
  <c r="J390" i="5" s="1"/>
  <c r="I391" i="5"/>
  <c r="J391" i="5" s="1"/>
  <c r="I392" i="5"/>
  <c r="J392" i="5" s="1"/>
  <c r="I393" i="5"/>
  <c r="J393" i="5" s="1"/>
  <c r="I394" i="5"/>
  <c r="J394" i="5" s="1"/>
  <c r="I395" i="5"/>
  <c r="J395" i="5" s="1"/>
  <c r="I396" i="5"/>
  <c r="J396" i="5" s="1"/>
  <c r="I397" i="5"/>
  <c r="J397" i="5" s="1"/>
  <c r="I398" i="5"/>
  <c r="J398" i="5" s="1"/>
  <c r="I399" i="5"/>
  <c r="J399" i="5" s="1"/>
  <c r="I400" i="5"/>
  <c r="J400" i="5" s="1"/>
  <c r="I401" i="5"/>
  <c r="J401" i="5" s="1"/>
  <c r="I402" i="5"/>
  <c r="J402" i="5" s="1"/>
  <c r="I403" i="5"/>
  <c r="J403" i="5" s="1"/>
  <c r="I404" i="5"/>
  <c r="J404" i="5" s="1"/>
  <c r="I405" i="5"/>
  <c r="J405" i="5" s="1"/>
  <c r="I406" i="5"/>
  <c r="J406" i="5" s="1"/>
  <c r="I407" i="5"/>
  <c r="J407" i="5" s="1"/>
  <c r="I408" i="5"/>
  <c r="J408" i="5" s="1"/>
  <c r="I409" i="5"/>
  <c r="J409" i="5" s="1"/>
  <c r="I410" i="5"/>
  <c r="J410" i="5" s="1"/>
  <c r="I411" i="5"/>
  <c r="J411" i="5" s="1"/>
  <c r="I412" i="5"/>
  <c r="J412" i="5" s="1"/>
  <c r="I413" i="5"/>
  <c r="J413" i="5" s="1"/>
  <c r="I414" i="5"/>
  <c r="J414" i="5" s="1"/>
  <c r="I415" i="5"/>
  <c r="J415" i="5" s="1"/>
  <c r="I416" i="5"/>
  <c r="J416" i="5" s="1"/>
  <c r="I417" i="5"/>
  <c r="J417" i="5" s="1"/>
  <c r="I418" i="5"/>
  <c r="J418" i="5" s="1"/>
  <c r="I419" i="5"/>
  <c r="J419" i="5" s="1"/>
  <c r="I420" i="5"/>
  <c r="J420" i="5" s="1"/>
  <c r="I421" i="5"/>
  <c r="J421" i="5" s="1"/>
  <c r="I422" i="5"/>
  <c r="J422" i="5" s="1"/>
  <c r="I423" i="5"/>
  <c r="J423" i="5" s="1"/>
  <c r="I424" i="5"/>
  <c r="J424" i="5" s="1"/>
  <c r="I425" i="5"/>
  <c r="J425" i="5" s="1"/>
  <c r="I426" i="5"/>
  <c r="J426" i="5" s="1"/>
  <c r="I427" i="5"/>
  <c r="J427" i="5" s="1"/>
  <c r="I428" i="5"/>
  <c r="J428" i="5" s="1"/>
  <c r="I429" i="5"/>
  <c r="J429" i="5" s="1"/>
  <c r="I430" i="5"/>
  <c r="J430" i="5" s="1"/>
  <c r="I431" i="5"/>
  <c r="J431" i="5" s="1"/>
  <c r="I432" i="5"/>
  <c r="J432" i="5" s="1"/>
  <c r="I433" i="5"/>
  <c r="J433" i="5" s="1"/>
  <c r="I434" i="5"/>
  <c r="J434" i="5" s="1"/>
  <c r="I435" i="5"/>
  <c r="J435" i="5" s="1"/>
  <c r="I436" i="5"/>
  <c r="J436" i="5" s="1"/>
  <c r="I437" i="5"/>
  <c r="J437" i="5" s="1"/>
  <c r="I438" i="5"/>
  <c r="J438" i="5" s="1"/>
  <c r="I439" i="5"/>
  <c r="J439" i="5" s="1"/>
  <c r="I440" i="5"/>
  <c r="J440" i="5" s="1"/>
  <c r="I441" i="5"/>
  <c r="J441" i="5" s="1"/>
  <c r="I442" i="5"/>
  <c r="J442" i="5" s="1"/>
  <c r="I443" i="5"/>
  <c r="J443" i="5" s="1"/>
  <c r="I444" i="5"/>
  <c r="J444" i="5" s="1"/>
  <c r="I445" i="5"/>
  <c r="J445" i="5" s="1"/>
  <c r="I446" i="5"/>
  <c r="J446" i="5" s="1"/>
  <c r="I447" i="5"/>
  <c r="J447" i="5" s="1"/>
  <c r="I448" i="5"/>
  <c r="J448" i="5" s="1"/>
  <c r="I449" i="5"/>
  <c r="J449" i="5" s="1"/>
  <c r="I450" i="5"/>
  <c r="J450" i="5" s="1"/>
  <c r="I451" i="5"/>
  <c r="J451" i="5" s="1"/>
  <c r="I452" i="5"/>
  <c r="J452" i="5" s="1"/>
  <c r="I453" i="5"/>
  <c r="J453" i="5" s="1"/>
  <c r="I454" i="5"/>
  <c r="J454" i="5" s="1"/>
  <c r="I455" i="5"/>
  <c r="J455" i="5" s="1"/>
  <c r="I456" i="5"/>
  <c r="J456" i="5" s="1"/>
  <c r="I457" i="5"/>
  <c r="J457" i="5" s="1"/>
  <c r="I458" i="5"/>
  <c r="J458" i="5" s="1"/>
  <c r="I459" i="5"/>
  <c r="J459" i="5" s="1"/>
  <c r="I460" i="5"/>
  <c r="J460" i="5" s="1"/>
  <c r="I461" i="5"/>
  <c r="J461" i="5" s="1"/>
  <c r="I462" i="5"/>
  <c r="J462" i="5" s="1"/>
  <c r="I463" i="5"/>
  <c r="J463" i="5" s="1"/>
  <c r="I464" i="5"/>
  <c r="J464" i="5" s="1"/>
  <c r="I465" i="5"/>
  <c r="J465" i="5" s="1"/>
  <c r="I466" i="5"/>
  <c r="J466" i="5" s="1"/>
  <c r="I467" i="5"/>
  <c r="J467" i="5" s="1"/>
  <c r="I468" i="5"/>
  <c r="J468" i="5" s="1"/>
  <c r="I469" i="5"/>
  <c r="J469" i="5" s="1"/>
  <c r="I470" i="5"/>
  <c r="J470" i="5" s="1"/>
  <c r="I471" i="5"/>
  <c r="J471" i="5" s="1"/>
  <c r="I472" i="5"/>
  <c r="J472" i="5" s="1"/>
  <c r="I473" i="5"/>
  <c r="J473" i="5" s="1"/>
  <c r="I474" i="5"/>
  <c r="J474" i="5" s="1"/>
  <c r="I475" i="5"/>
  <c r="J475" i="5" s="1"/>
  <c r="I476" i="5"/>
  <c r="J476" i="5" s="1"/>
  <c r="I477" i="5"/>
  <c r="J477" i="5" s="1"/>
  <c r="I478" i="5"/>
  <c r="J478" i="5" s="1"/>
  <c r="I479" i="5"/>
  <c r="J479" i="5" s="1"/>
  <c r="I480" i="5"/>
  <c r="J480" i="5" s="1"/>
  <c r="I481" i="5"/>
  <c r="J481" i="5" s="1"/>
  <c r="I482" i="5"/>
  <c r="J482" i="5" s="1"/>
  <c r="I11" i="5"/>
  <c r="J11" i="5" s="1"/>
  <c r="H362" i="5" l="1"/>
  <c r="J362" i="5" s="1"/>
  <c r="H130" i="5"/>
  <c r="J130" i="5" s="1"/>
  <c r="H129" i="5"/>
  <c r="J129" i="5" s="1"/>
  <c r="H128" i="5"/>
  <c r="J128" i="5" s="1"/>
  <c r="H127" i="5"/>
  <c r="J127" i="5" l="1"/>
</calcChain>
</file>

<file path=xl/sharedStrings.xml><?xml version="1.0" encoding="utf-8"?>
<sst xmlns="http://schemas.openxmlformats.org/spreadsheetml/2006/main" count="1898" uniqueCount="266">
  <si>
    <t>Fornitore</t>
  </si>
  <si>
    <t>BANCA MONTE DEI PASCHI DI SIENA SPA</t>
  </si>
  <si>
    <t>01/01/2020</t>
  </si>
  <si>
    <t>02/01/2020</t>
  </si>
  <si>
    <t>ECOFFICINE S.R.L.</t>
  </si>
  <si>
    <t>31/05/2019</t>
  </si>
  <si>
    <t>03/01/2020</t>
  </si>
  <si>
    <t>30/06/2019</t>
  </si>
  <si>
    <t>07/01/2020</t>
  </si>
  <si>
    <t>SINISCALCHI CENTRO Srl</t>
  </si>
  <si>
    <t>PRODOTTI DI CONSUMO</t>
  </si>
  <si>
    <t>NOLA FERRAMENTA SRL</t>
  </si>
  <si>
    <t>04/01/2020</t>
  </si>
  <si>
    <t>FERRARO EMILIO</t>
  </si>
  <si>
    <t>08/01/2020</t>
  </si>
  <si>
    <t>CAPECE SRL</t>
  </si>
  <si>
    <t>09/01/2020</t>
  </si>
  <si>
    <t>TECNO - AMBIENTE SRL</t>
  </si>
  <si>
    <t>Spese iscrizione Albo Gestori Ambien</t>
  </si>
  <si>
    <t>FORTUNATO NICOLA - Bluoffice</t>
  </si>
  <si>
    <t>DI.MAF SRL</t>
  </si>
  <si>
    <t>NAPPI SUD srl</t>
  </si>
  <si>
    <t>31/07/2019</t>
  </si>
  <si>
    <t>FASANO GOMME 2 S.R. L.</t>
  </si>
  <si>
    <t>31/08/2019</t>
  </si>
  <si>
    <t>30/09/2019</t>
  </si>
  <si>
    <t>CEDAS ANTINCENDIO SRL</t>
  </si>
  <si>
    <t>10/01/2020</t>
  </si>
  <si>
    <t>BCF CONSULTING DI CAMERA ROSA</t>
  </si>
  <si>
    <t>GALDIERI C. &amp; FIGLI SPA</t>
  </si>
  <si>
    <t>30/11/2019</t>
  </si>
  <si>
    <t>L.R.S. TRASPORTI SRL</t>
  </si>
  <si>
    <t>30/10/2019</t>
  </si>
  <si>
    <t>MAGGIOLI SPA</t>
  </si>
  <si>
    <t>31/10/2019</t>
  </si>
  <si>
    <t>31/12/2019</t>
  </si>
  <si>
    <t>IFITALIA INTERNATIONAL FACTORS ITALIA SPA</t>
  </si>
  <si>
    <t>13/01/2020</t>
  </si>
  <si>
    <t>27/11/2019</t>
  </si>
  <si>
    <t>29/11/2019</t>
  </si>
  <si>
    <t>13/12/2019</t>
  </si>
  <si>
    <t>17/12/2019</t>
  </si>
  <si>
    <t>20/12/2019</t>
  </si>
  <si>
    <t>ISTITUTO POLIGRAFICO E ZECCA DELLO STATO</t>
  </si>
  <si>
    <t>14/01/2020</t>
  </si>
  <si>
    <t>SPESE E PUBBLICAZIONE BANDO DI GARA</t>
  </si>
  <si>
    <t>PEFIM Srl a SOCIO UNICO</t>
  </si>
  <si>
    <t>20/01/2020</t>
  </si>
  <si>
    <t>WEX EUROPE SERVICES SRL</t>
  </si>
  <si>
    <t>15/01/2020</t>
  </si>
  <si>
    <t>16/01/2020</t>
  </si>
  <si>
    <t>ASI Area per Lo Sviluppo Ind.le</t>
  </si>
  <si>
    <t>Spese per adempimenti societari</t>
  </si>
  <si>
    <t>ADRM HELIOPOLIS SRL</t>
  </si>
  <si>
    <t>S.S.D. SECURITY SERVICES DI TULLIO S.R.L.</t>
  </si>
  <si>
    <t>31/01/2020</t>
  </si>
  <si>
    <t>SALERNO SISTEMI SpA</t>
  </si>
  <si>
    <t>30/12/2019</t>
  </si>
  <si>
    <t>AD LOGISTICA SRL</t>
  </si>
  <si>
    <t>17/01/2020</t>
  </si>
  <si>
    <t>Prodotti ConsumoBeni Inf. Euro516,46</t>
  </si>
  <si>
    <t>DE BLASI SABINO</t>
  </si>
  <si>
    <t>MOSCARIELLO SRL</t>
  </si>
  <si>
    <t>21/01/2020</t>
  </si>
  <si>
    <t>GRAFICA &amp; STAMPA DI DATO SRL</t>
  </si>
  <si>
    <t>NAPOLETANA PLASTICA SRL</t>
  </si>
  <si>
    <t>22/01/2020</t>
  </si>
  <si>
    <t>GAETANO BATTISTA S.R.L. EDILIZIA E IMPIANTI</t>
  </si>
  <si>
    <t>23/01/2020</t>
  </si>
  <si>
    <t>SYSTEMS Srl</t>
  </si>
  <si>
    <t>IVRI SERVIZI INTEGRATI SPA Unipersonale</t>
  </si>
  <si>
    <t>ECOCHIMICA SRL</t>
  </si>
  <si>
    <t>NEW 3 EMME SRL</t>
  </si>
  <si>
    <t>M.P.S. Engineering S.r.l.</t>
  </si>
  <si>
    <t>EUROVIX SPA</t>
  </si>
  <si>
    <t>SALERNO ENERGIA VENDITE SPA</t>
  </si>
  <si>
    <t>elettromax di Massimo Pecoraro</t>
  </si>
  <si>
    <t>XECO SRL</t>
  </si>
  <si>
    <t>24/01/2020</t>
  </si>
  <si>
    <t>MAJORANO SPA</t>
  </si>
  <si>
    <t>25/01/2020</t>
  </si>
  <si>
    <t>06/03/2020</t>
  </si>
  <si>
    <t>Mediterranea Service S.r.l.</t>
  </si>
  <si>
    <t>IMP.ECO.SRL</t>
  </si>
  <si>
    <t>27/01/2020</t>
  </si>
  <si>
    <t>28/01/2020</t>
  </si>
  <si>
    <t>COMMISS.SU ANTICIPAZIONE FATTURE</t>
  </si>
  <si>
    <t>ENEL ENERGIA SPA</t>
  </si>
  <si>
    <t>29/01/2020</t>
  </si>
  <si>
    <t>NICA SRL</t>
  </si>
  <si>
    <t>ASSISTENZA E INTERVENTI  SOFTWARE</t>
  </si>
  <si>
    <t>CARTOSYSTEM GROUP SRLS</t>
  </si>
  <si>
    <t>CANCELLERIA</t>
  </si>
  <si>
    <t>30/01/2020</t>
  </si>
  <si>
    <t>04/02/2020</t>
  </si>
  <si>
    <t>10/02/2020</t>
  </si>
  <si>
    <t>EDENRED ITALIA SRL</t>
  </si>
  <si>
    <t>CARBURANTI E LUBRIFICANTI AUTOMEZZI</t>
  </si>
  <si>
    <t>AUTOSTRADE PER L' ITALIA SPA</t>
  </si>
  <si>
    <t>31/08/2020</t>
  </si>
  <si>
    <t>TELEPASS SPA</t>
  </si>
  <si>
    <t>EDILNOLEGGI S.P.A.</t>
  </si>
  <si>
    <t>04/12/2019</t>
  </si>
  <si>
    <t>CARBONE SERVICE SRL</t>
  </si>
  <si>
    <t>MANUTENZIONE-RIPARAZIONE BENI PROPRI</t>
  </si>
  <si>
    <t>LEASYS S.p.A A SOCIO UNICO</t>
  </si>
  <si>
    <t>01/02/2020</t>
  </si>
  <si>
    <t>03/02/2020</t>
  </si>
  <si>
    <t>CANO.LOC.FINANZ.BENI MOBILI STRUM.</t>
  </si>
  <si>
    <t>28/02/2020</t>
  </si>
  <si>
    <t>05/02/2020</t>
  </si>
  <si>
    <t>06/02/2020</t>
  </si>
  <si>
    <t>CAGGIANO SIMONE SAS Centro Copie</t>
  </si>
  <si>
    <t>18/01/2020</t>
  </si>
  <si>
    <t>VODAFONE ITALIA SPA</t>
  </si>
  <si>
    <t>07/02/2020</t>
  </si>
  <si>
    <t>GENNARELLI Gennaro</t>
  </si>
  <si>
    <t>SPESE LEGALI - NOTARILI</t>
  </si>
  <si>
    <t>BARBIERI MODESTINO</t>
  </si>
  <si>
    <t>29/02/2020</t>
  </si>
  <si>
    <t>02/02/2020</t>
  </si>
  <si>
    <t>CONSULENZA SICUREZZA SUL LAVORO</t>
  </si>
  <si>
    <t>BOVE MARIO SRL con Socio Unico</t>
  </si>
  <si>
    <t>Sir Safety System S.P.A. Unipersonale</t>
  </si>
  <si>
    <t>11/02/2020</t>
  </si>
  <si>
    <t>Intesa Sanpaolo S.p.A.</t>
  </si>
  <si>
    <t>12/02/2020</t>
  </si>
  <si>
    <t>13/02/2020</t>
  </si>
  <si>
    <t>ECOSISTEM S.R.L.</t>
  </si>
  <si>
    <t>SARDONE NICOLA</t>
  </si>
  <si>
    <t>COMPENSO AMMINISTRATORE</t>
  </si>
  <si>
    <t>17/02/2020</t>
  </si>
  <si>
    <t>SESSA GENNARO</t>
  </si>
  <si>
    <t>ROVIELLO S.R.L.</t>
  </si>
  <si>
    <t>MANUTENZ.RIPAR.BENI DI TERZI</t>
  </si>
  <si>
    <t>BIOCHEM S.r.l.</t>
  </si>
  <si>
    <t>A.&amp; M. DI AVERSA MICHELE</t>
  </si>
  <si>
    <t>ECODELTA S.R.L.</t>
  </si>
  <si>
    <t>Hard &amp; Soft House S.r.l.</t>
  </si>
  <si>
    <t>23/12/2019</t>
  </si>
  <si>
    <t>GES.CO.AMBIENTE Soc.Consortile arl in liquidazione</t>
  </si>
  <si>
    <t>18/02/2020</t>
  </si>
  <si>
    <t>POSTE ITALIANE SPA SOCIETA' CON SOCIO UNICO</t>
  </si>
  <si>
    <t>19/02/2020</t>
  </si>
  <si>
    <t>Officina capuano</t>
  </si>
  <si>
    <t>20/02/2020</t>
  </si>
  <si>
    <t>G.&amp; M. EDIL Srl Impresa Costruzioni</t>
  </si>
  <si>
    <t>OMNITECH SRL</t>
  </si>
  <si>
    <t>EDIL NUOVA DI BIFULCO ANGELO</t>
  </si>
  <si>
    <t>NORAP SRL</t>
  </si>
  <si>
    <t>ITS INFORMATICA S.R.L.S.</t>
  </si>
  <si>
    <t>MILITE DARIO</t>
  </si>
  <si>
    <t>PARAVIA ELEVATORS'SEVICE S.R.L.</t>
  </si>
  <si>
    <t>SITEC di Giuseppe Torraca</t>
  </si>
  <si>
    <t>21/02/2020</t>
  </si>
  <si>
    <t>24/02/2020</t>
  </si>
  <si>
    <t>ENERGIA ELETTRICA</t>
  </si>
  <si>
    <t>PISAPIA SABATO</t>
  </si>
  <si>
    <t>25/02/2020</t>
  </si>
  <si>
    <t>26/02/2020</t>
  </si>
  <si>
    <t>27/02/2020</t>
  </si>
  <si>
    <t>ECOPOLIS DI LAZZERINI S.R.L.</t>
  </si>
  <si>
    <t>DE PISAPIA ATTILIO</t>
  </si>
  <si>
    <t>30/07/2020</t>
  </si>
  <si>
    <t>PEDAGGI AUTOSTRADALI AUTOMEZZI</t>
  </si>
  <si>
    <t>CASA DEL CUSCINETTO di PAPPALARDO&amp;C. SAS</t>
  </si>
  <si>
    <t>01/03/2020</t>
  </si>
  <si>
    <t>02/03/2020</t>
  </si>
  <si>
    <t>SINEKO SRL</t>
  </si>
  <si>
    <t>28/04/2020</t>
  </si>
  <si>
    <t>31/03/2020</t>
  </si>
  <si>
    <t>SMAL.TO TRASP.FRAZIONE ORGANICA R.D.</t>
  </si>
  <si>
    <t>03/03/2020</t>
  </si>
  <si>
    <t>5 P DI PAGANO ANNA</t>
  </si>
  <si>
    <t>18/11/2019</t>
  </si>
  <si>
    <t>S.A.I.E S.r.l.</t>
  </si>
  <si>
    <t>04/03/2020</t>
  </si>
  <si>
    <t>ARUBA S.p.A.</t>
  </si>
  <si>
    <t>07/03/2020</t>
  </si>
  <si>
    <t>SITO INTERNET</t>
  </si>
  <si>
    <t>09/03/2020</t>
  </si>
  <si>
    <t>DS SERVICES DI DE SIO GIAMPIERO</t>
  </si>
  <si>
    <t>10/03/2020</t>
  </si>
  <si>
    <t>SIRT SRL TIESSE MEGA STORE</t>
  </si>
  <si>
    <t>12/03/2020</t>
  </si>
  <si>
    <t>16/03/2020</t>
  </si>
  <si>
    <t>STUDIO ASSOCIATO DATTOLI &amp; AMORESANO dottori commercialisti</t>
  </si>
  <si>
    <t>13/03/2020</t>
  </si>
  <si>
    <t>19/03/2020</t>
  </si>
  <si>
    <t>25/03/2020</t>
  </si>
  <si>
    <t>26/03/2020</t>
  </si>
  <si>
    <t>17/03/2020</t>
  </si>
  <si>
    <t>14/04/2020</t>
  </si>
  <si>
    <t>SMT SRL</t>
  </si>
  <si>
    <t>05/03/2020</t>
  </si>
  <si>
    <t>F.LLI AVINO SRLs</t>
  </si>
  <si>
    <t>20/03/2020</t>
  </si>
  <si>
    <t>SG INFORMATICA SRL</t>
  </si>
  <si>
    <t>R-TRE S.R.L.</t>
  </si>
  <si>
    <t>23/03/2020</t>
  </si>
  <si>
    <t>SMALT.TO TRASP. RIFIUTI SPECIALI</t>
  </si>
  <si>
    <t>30/04/2020</t>
  </si>
  <si>
    <t>Assistenza legale gare appalto</t>
  </si>
  <si>
    <t>TRETOLA SERVICE SRL</t>
  </si>
  <si>
    <t>21/03/2020</t>
  </si>
  <si>
    <t>24/03/2020</t>
  </si>
  <si>
    <t>SORRENTINO TOMMASO</t>
  </si>
  <si>
    <t>21/04/2020</t>
  </si>
  <si>
    <t>FRADA HANDELS GmbH</t>
  </si>
  <si>
    <t>D'ANTONIO GIACOMO</t>
  </si>
  <si>
    <t>SILCAM ITALIA SRL</t>
  </si>
  <si>
    <t>FARMACIA S. CATERINA S.R.L. UNIPERSONALE</t>
  </si>
  <si>
    <t>LANDI CARMINE</t>
  </si>
  <si>
    <t>27/03/2020</t>
  </si>
  <si>
    <t>01/04/2020</t>
  </si>
  <si>
    <t>17/09/2019</t>
  </si>
  <si>
    <t>SANTACROCE ROBERTO</t>
  </si>
  <si>
    <t>30/03/2020</t>
  </si>
  <si>
    <t>NOLEGGIO L/T AUTOMEZZI</t>
  </si>
  <si>
    <t>FARM. PAVESE DR. FRANCESCO R.</t>
  </si>
  <si>
    <t>SMALTIMENTO FRAZIONE VERDE PUBB.</t>
  </si>
  <si>
    <t>SMALT.TRAS.TO INDIFFERENZIATO SECCO</t>
  </si>
  <si>
    <t>SPESE VACCINI E VISITE MEDICHE</t>
  </si>
  <si>
    <t>PRATICHE AUTOMOB. AUTOMEZZI</t>
  </si>
  <si>
    <t>ANALISI RIFIUTI</t>
  </si>
  <si>
    <t>INDUMENTI DA LAVORO</t>
  </si>
  <si>
    <t>NOLEGGIO ATTREZZATURE</t>
  </si>
  <si>
    <t xml:space="preserve"> SPESE LEGALI - NOTARILI</t>
  </si>
  <si>
    <t xml:space="preserve"> Assistenza Fiscale</t>
  </si>
  <si>
    <t>ARREDAMENTO</t>
  </si>
  <si>
    <t>Spese disinfestaz.e sanificazione</t>
  </si>
  <si>
    <t>MANUTENZIONE AUTOMEZZI DI TERZI</t>
  </si>
  <si>
    <t>NOLEGGIO SPAZZATRICI E LAVASTRADE</t>
  </si>
  <si>
    <t xml:space="preserve"> MANUTENZIONE AUTOMEZZI DI TERZI</t>
  </si>
  <si>
    <t>TICKET BUONI PASTO</t>
  </si>
  <si>
    <t>NOLEGGIO ATTREZZATURE SPECIALI</t>
  </si>
  <si>
    <t>IMPIANTI ELETTRICI</t>
  </si>
  <si>
    <t>MANUTENZIONE AUTOMEZ. DI PROPRIETA'</t>
  </si>
  <si>
    <t xml:space="preserve"> MANUTENZ.RIPAR.BENI DI TERZI</t>
  </si>
  <si>
    <t>MACCH.ELETTRICHE-ELETTR. D'UFFICIO</t>
  </si>
  <si>
    <t>COMMISSIONI E VARIE BANCARIE</t>
  </si>
  <si>
    <t>LICENZE DI PROGRAMMI SOFTWARE</t>
  </si>
  <si>
    <t>VIGILANZA</t>
  </si>
  <si>
    <t>Noleggio automezzi</t>
  </si>
  <si>
    <t>Incarico professionale</t>
  </si>
  <si>
    <t>SERVIZIO SELEZIONE MULTIMATERIALE</t>
  </si>
  <si>
    <t>Costi tetrapak</t>
  </si>
  <si>
    <t>AUTOMEZZI</t>
  </si>
  <si>
    <t>ATTREZZAT.IND.LI E COMM.LI</t>
  </si>
  <si>
    <t xml:space="preserve"> VIGILANZA</t>
  </si>
  <si>
    <t>Acqua</t>
  </si>
  <si>
    <t>SERVIZIO SMALTIMENTO RIFIUTI URBANI</t>
  </si>
  <si>
    <t>Consulenza del lavoro</t>
  </si>
  <si>
    <t>Spese legali e notarili</t>
  </si>
  <si>
    <t xml:space="preserve"> CONSULENZA AMBIENTALE</t>
  </si>
  <si>
    <t>Telefonia</t>
  </si>
  <si>
    <t xml:space="preserve"> NOLEGGIO SPAZZATRICI E LAVASTRADE</t>
  </si>
  <si>
    <t xml:space="preserve">Tipologia di spesa </t>
  </si>
  <si>
    <t>Importo</t>
  </si>
  <si>
    <t xml:space="preserve">Data di pagamento </t>
  </si>
  <si>
    <t xml:space="preserve">Data di scadenza </t>
  </si>
  <si>
    <t>Numero fattura</t>
  </si>
  <si>
    <t>Ritardo ponderato</t>
  </si>
  <si>
    <t>Differenza dei giorni intercorrenti tra la data di scadenza e la data di pagamento</t>
  </si>
  <si>
    <t>SALERNO PULITA SPA</t>
  </si>
  <si>
    <t>DATI SUI PAGAMENTI - I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</si>
</sst>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4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 applyFill="0" applyBorder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2">
    <xf numFmtId="0" fontId="0" fillId="0" borderId="0" xfId="0"/>
    <xf numFmtId="49" fontId="20" fillId="0" borderId="10" xfId="0" applyNumberFormat="1" applyFont="1" applyFill="1" applyBorder="1" applyAlignment="1">
      <alignment horizontal="center" vertical="center" wrapText="1"/>
    </xf>
    <xf numFmtId="3" fontId="0" fillId="0" borderId="0" xfId="0" applyNumberFormat="1" applyFill="1" applyBorder="1" applyAlignment="1" applyProtection="1">
      <alignment horizontal="center"/>
    </xf>
    <xf numFmtId="0" fontId="0" fillId="0" borderId="0" xfId="0" applyFill="1"/>
    <xf numFmtId="0" fontId="0" fillId="0" borderId="0" xfId="0" applyFill="1" applyAlignment="1">
      <alignment vertical="center" wrapText="1"/>
    </xf>
    <xf numFmtId="49" fontId="18" fillId="0" borderId="0" xfId="0" applyNumberFormat="1" applyFont="1" applyFill="1" applyAlignment="1">
      <alignment horizontal="left"/>
    </xf>
    <xf numFmtId="4" fontId="0" fillId="0" borderId="0" xfId="0" applyNumberFormat="1" applyFill="1"/>
    <xf numFmtId="4" fontId="18" fillId="0" borderId="0" xfId="0" applyNumberFormat="1" applyFont="1" applyFill="1" applyAlignment="1">
      <alignment horizontal="right"/>
    </xf>
    <xf numFmtId="0" fontId="20" fillId="0" borderId="10" xfId="0" applyFont="1" applyFill="1" applyBorder="1" applyAlignment="1">
      <alignment horizontal="center" vertical="center" wrapText="1"/>
    </xf>
    <xf numFmtId="4" fontId="20" fillId="0" borderId="1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49" fontId="18" fillId="0" borderId="0" xfId="0" applyNumberFormat="1" applyFont="1" applyFill="1" applyBorder="1" applyAlignment="1">
      <alignment horizontal="center"/>
    </xf>
    <xf numFmtId="1" fontId="18" fillId="0" borderId="0" xfId="0" applyNumberFormat="1" applyFont="1" applyFill="1" applyAlignment="1">
      <alignment horizontal="left"/>
    </xf>
    <xf numFmtId="0" fontId="21" fillId="0" borderId="0" xfId="0" applyFont="1" applyAlignment="1">
      <alignment vertical="center"/>
    </xf>
    <xf numFmtId="49" fontId="19" fillId="0" borderId="10" xfId="0" applyNumberFormat="1" applyFont="1" applyFill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4" fontId="19" fillId="0" borderId="0" xfId="0" applyNumberFormat="1" applyFont="1" applyFill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 customBuiltin="1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27AF9-70B3-44F6-863F-358EA7564429}">
  <dimension ref="C6:J483"/>
  <sheetViews>
    <sheetView tabSelected="1" topLeftCell="A463" zoomScale="80" zoomScaleNormal="80" workbookViewId="0">
      <selection activeCell="H483" sqref="H483:J483"/>
    </sheetView>
  </sheetViews>
  <sheetFormatPr defaultRowHeight="13.2" x14ac:dyDescent="0.25"/>
  <cols>
    <col min="1" max="2" width="8.88671875" style="3"/>
    <col min="3" max="3" width="12.44140625" style="10" customWidth="1"/>
    <col min="4" max="4" width="14.88671875" style="10" bestFit="1" customWidth="1"/>
    <col min="5" max="5" width="9.33203125" style="3" bestFit="1" customWidth="1"/>
    <col min="6" max="6" width="59.44140625" style="3" bestFit="1" customWidth="1"/>
    <col min="7" max="7" width="41.6640625" style="3" bestFit="1" customWidth="1"/>
    <col min="8" max="8" width="11.6640625" style="3" bestFit="1" customWidth="1"/>
    <col min="9" max="9" width="19.88671875" style="3" customWidth="1"/>
    <col min="10" max="10" width="19.109375" style="3" bestFit="1" customWidth="1"/>
    <col min="11" max="16384" width="8.88671875" style="3"/>
  </cols>
  <sheetData>
    <row r="6" spans="3:10" ht="13.8" thickBot="1" x14ac:dyDescent="0.3">
      <c r="D6" s="11"/>
    </row>
    <row r="7" spans="3:10" s="13" customFormat="1" ht="25.05" customHeight="1" x14ac:dyDescent="0.25">
      <c r="C7" s="15" t="s">
        <v>264</v>
      </c>
      <c r="D7" s="16"/>
      <c r="E7" s="16"/>
      <c r="F7" s="16"/>
      <c r="G7" s="16"/>
      <c r="H7" s="16"/>
      <c r="I7" s="16"/>
      <c r="J7" s="17"/>
    </row>
    <row r="8" spans="3:10" s="13" customFormat="1" ht="25.05" customHeight="1" thickBot="1" x14ac:dyDescent="0.3">
      <c r="C8" s="18" t="s">
        <v>265</v>
      </c>
      <c r="D8" s="19"/>
      <c r="E8" s="19"/>
      <c r="F8" s="19"/>
      <c r="G8" s="19"/>
      <c r="H8" s="19"/>
      <c r="I8" s="19"/>
      <c r="J8" s="20"/>
    </row>
    <row r="9" spans="3:10" ht="13.8" thickBot="1" x14ac:dyDescent="0.3"/>
    <row r="10" spans="3:10" s="4" customFormat="1" ht="68.400000000000006" customHeight="1" thickBot="1" x14ac:dyDescent="0.3">
      <c r="C10" s="8" t="s">
        <v>259</v>
      </c>
      <c r="D10" s="1" t="s">
        <v>260</v>
      </c>
      <c r="E10" s="8" t="s">
        <v>261</v>
      </c>
      <c r="F10" s="1" t="s">
        <v>0</v>
      </c>
      <c r="G10" s="9" t="s">
        <v>257</v>
      </c>
      <c r="H10" s="1" t="s">
        <v>258</v>
      </c>
      <c r="I10" s="14" t="s">
        <v>263</v>
      </c>
      <c r="J10" s="1" t="s">
        <v>262</v>
      </c>
    </row>
    <row r="11" spans="3:10" x14ac:dyDescent="0.25">
      <c r="C11" s="11" t="s">
        <v>3</v>
      </c>
      <c r="D11" s="11" t="s">
        <v>2</v>
      </c>
      <c r="E11" s="12">
        <v>188585</v>
      </c>
      <c r="F11" s="5" t="s">
        <v>1</v>
      </c>
      <c r="G11" s="5" t="s">
        <v>108</v>
      </c>
      <c r="H11" s="7">
        <v>3156.62</v>
      </c>
      <c r="I11" s="2">
        <f>C11-D11</f>
        <v>1</v>
      </c>
      <c r="J11" s="6">
        <f>H11*I11</f>
        <v>3156.62</v>
      </c>
    </row>
    <row r="12" spans="3:10" x14ac:dyDescent="0.25">
      <c r="C12" s="11" t="s">
        <v>6</v>
      </c>
      <c r="D12" s="11" t="s">
        <v>5</v>
      </c>
      <c r="E12" s="12">
        <v>125</v>
      </c>
      <c r="F12" s="5" t="s">
        <v>4</v>
      </c>
      <c r="G12" s="3" t="s">
        <v>231</v>
      </c>
      <c r="H12" s="7">
        <v>3000.9</v>
      </c>
      <c r="I12" s="2">
        <f t="shared" ref="I12:I75" si="0">C12-D12</f>
        <v>217</v>
      </c>
      <c r="J12" s="6">
        <f t="shared" ref="J12:J75" si="1">H12*I12</f>
        <v>651195.30000000005</v>
      </c>
    </row>
    <row r="13" spans="3:10" x14ac:dyDescent="0.25">
      <c r="C13" s="11" t="s">
        <v>6</v>
      </c>
      <c r="D13" s="11" t="s">
        <v>5</v>
      </c>
      <c r="E13" s="12">
        <v>126</v>
      </c>
      <c r="F13" s="5" t="s">
        <v>4</v>
      </c>
      <c r="G13" s="3" t="s">
        <v>231</v>
      </c>
      <c r="H13" s="7">
        <v>3750.16</v>
      </c>
      <c r="I13" s="2">
        <f t="shared" si="0"/>
        <v>217</v>
      </c>
      <c r="J13" s="6">
        <f t="shared" si="1"/>
        <v>813784.72</v>
      </c>
    </row>
    <row r="14" spans="3:10" x14ac:dyDescent="0.25">
      <c r="C14" s="11" t="s">
        <v>6</v>
      </c>
      <c r="D14" s="11" t="s">
        <v>5</v>
      </c>
      <c r="E14" s="12">
        <v>128</v>
      </c>
      <c r="F14" s="5" t="s">
        <v>4</v>
      </c>
      <c r="G14" s="3" t="s">
        <v>231</v>
      </c>
      <c r="H14" s="7">
        <v>2325.7199999999998</v>
      </c>
      <c r="I14" s="2">
        <f t="shared" si="0"/>
        <v>217</v>
      </c>
      <c r="J14" s="6">
        <f t="shared" si="1"/>
        <v>504681.23999999993</v>
      </c>
    </row>
    <row r="15" spans="3:10" x14ac:dyDescent="0.25">
      <c r="C15" s="11" t="s">
        <v>6</v>
      </c>
      <c r="D15" s="11" t="s">
        <v>5</v>
      </c>
      <c r="E15" s="12">
        <v>129</v>
      </c>
      <c r="F15" s="5" t="s">
        <v>4</v>
      </c>
      <c r="G15" s="3" t="s">
        <v>231</v>
      </c>
      <c r="H15" s="7">
        <v>6776.8</v>
      </c>
      <c r="I15" s="2">
        <f t="shared" si="0"/>
        <v>217</v>
      </c>
      <c r="J15" s="6">
        <f t="shared" si="1"/>
        <v>1470565.6</v>
      </c>
    </row>
    <row r="16" spans="3:10" x14ac:dyDescent="0.25">
      <c r="C16" s="11" t="s">
        <v>6</v>
      </c>
      <c r="D16" s="11" t="s">
        <v>5</v>
      </c>
      <c r="E16" s="12">
        <v>146</v>
      </c>
      <c r="F16" s="5" t="s">
        <v>4</v>
      </c>
      <c r="G16" s="3" t="s">
        <v>231</v>
      </c>
      <c r="H16" s="7">
        <v>342.69</v>
      </c>
      <c r="I16" s="2">
        <f t="shared" si="0"/>
        <v>217</v>
      </c>
      <c r="J16" s="6">
        <f t="shared" si="1"/>
        <v>74363.73</v>
      </c>
    </row>
    <row r="17" spans="3:10" x14ac:dyDescent="0.25">
      <c r="C17" s="11" t="s">
        <v>6</v>
      </c>
      <c r="D17" s="11" t="s">
        <v>5</v>
      </c>
      <c r="E17" s="12">
        <v>151</v>
      </c>
      <c r="F17" s="5" t="s">
        <v>4</v>
      </c>
      <c r="G17" s="3" t="s">
        <v>231</v>
      </c>
      <c r="H17" s="7">
        <v>9313.65</v>
      </c>
      <c r="I17" s="2">
        <f t="shared" si="0"/>
        <v>217</v>
      </c>
      <c r="J17" s="6">
        <f t="shared" si="1"/>
        <v>2021062.0499999998</v>
      </c>
    </row>
    <row r="18" spans="3:10" x14ac:dyDescent="0.25">
      <c r="C18" s="11" t="s">
        <v>6</v>
      </c>
      <c r="D18" s="11" t="s">
        <v>5</v>
      </c>
      <c r="E18" s="12">
        <v>161</v>
      </c>
      <c r="F18" s="5" t="s">
        <v>4</v>
      </c>
      <c r="G18" s="3" t="s">
        <v>231</v>
      </c>
      <c r="H18" s="7">
        <v>3757.32</v>
      </c>
      <c r="I18" s="2">
        <f t="shared" si="0"/>
        <v>217</v>
      </c>
      <c r="J18" s="6">
        <f t="shared" si="1"/>
        <v>815338.44000000006</v>
      </c>
    </row>
    <row r="19" spans="3:10" x14ac:dyDescent="0.25">
      <c r="C19" s="11" t="s">
        <v>6</v>
      </c>
      <c r="D19" s="11" t="s">
        <v>7</v>
      </c>
      <c r="E19" s="12">
        <v>178</v>
      </c>
      <c r="F19" s="5" t="s">
        <v>4</v>
      </c>
      <c r="G19" s="3" t="s">
        <v>231</v>
      </c>
      <c r="H19" s="7">
        <v>3989.24</v>
      </c>
      <c r="I19" s="2">
        <f t="shared" si="0"/>
        <v>187</v>
      </c>
      <c r="J19" s="6">
        <f t="shared" si="1"/>
        <v>745987.88</v>
      </c>
    </row>
    <row r="20" spans="3:10" x14ac:dyDescent="0.25">
      <c r="C20" s="11" t="s">
        <v>6</v>
      </c>
      <c r="D20" s="11" t="s">
        <v>7</v>
      </c>
      <c r="E20" s="12">
        <v>202</v>
      </c>
      <c r="F20" s="5" t="s">
        <v>4</v>
      </c>
      <c r="G20" s="3" t="s">
        <v>231</v>
      </c>
      <c r="H20" s="7">
        <v>5246.46</v>
      </c>
      <c r="I20" s="2">
        <f t="shared" si="0"/>
        <v>187</v>
      </c>
      <c r="J20" s="6">
        <f t="shared" si="1"/>
        <v>981088.02</v>
      </c>
    </row>
    <row r="21" spans="3:10" x14ac:dyDescent="0.25">
      <c r="C21" s="11" t="s">
        <v>8</v>
      </c>
      <c r="D21" s="11" t="s">
        <v>8</v>
      </c>
      <c r="E21" s="12">
        <v>600001</v>
      </c>
      <c r="F21" s="5" t="s">
        <v>9</v>
      </c>
      <c r="G21" s="5" t="s">
        <v>10</v>
      </c>
      <c r="H21" s="7">
        <v>5.56</v>
      </c>
      <c r="I21" s="2">
        <f t="shared" si="0"/>
        <v>0</v>
      </c>
      <c r="J21" s="6">
        <f t="shared" si="1"/>
        <v>0</v>
      </c>
    </row>
    <row r="22" spans="3:10" x14ac:dyDescent="0.25">
      <c r="C22" s="11" t="s">
        <v>8</v>
      </c>
      <c r="D22" s="11" t="s">
        <v>8</v>
      </c>
      <c r="E22" s="12">
        <v>45</v>
      </c>
      <c r="F22" s="5" t="s">
        <v>11</v>
      </c>
      <c r="G22" s="5" t="s">
        <v>10</v>
      </c>
      <c r="H22" s="7">
        <v>13.07</v>
      </c>
      <c r="I22" s="2">
        <f t="shared" si="0"/>
        <v>0</v>
      </c>
      <c r="J22" s="6">
        <f t="shared" si="1"/>
        <v>0</v>
      </c>
    </row>
    <row r="23" spans="3:10" x14ac:dyDescent="0.25">
      <c r="C23" s="11" t="s">
        <v>14</v>
      </c>
      <c r="D23" s="11" t="s">
        <v>12</v>
      </c>
      <c r="E23" s="12">
        <v>1</v>
      </c>
      <c r="F23" s="5" t="s">
        <v>13</v>
      </c>
      <c r="G23" s="5" t="s">
        <v>117</v>
      </c>
      <c r="H23" s="7">
        <v>8906.67</v>
      </c>
      <c r="I23" s="2">
        <f t="shared" si="0"/>
        <v>4</v>
      </c>
      <c r="J23" s="6">
        <f t="shared" si="1"/>
        <v>35626.68</v>
      </c>
    </row>
    <row r="24" spans="3:10" x14ac:dyDescent="0.25">
      <c r="C24" s="11" t="s">
        <v>14</v>
      </c>
      <c r="D24" s="11" t="s">
        <v>16</v>
      </c>
      <c r="E24" s="12">
        <v>1</v>
      </c>
      <c r="F24" s="5" t="s">
        <v>15</v>
      </c>
      <c r="G24" s="5" t="s">
        <v>225</v>
      </c>
      <c r="H24" s="7">
        <v>35818.75</v>
      </c>
      <c r="I24" s="2">
        <f t="shared" si="0"/>
        <v>-1</v>
      </c>
      <c r="J24" s="6">
        <f t="shared" si="1"/>
        <v>-35818.75</v>
      </c>
    </row>
    <row r="25" spans="3:10" x14ac:dyDescent="0.25">
      <c r="C25" s="11" t="s">
        <v>14</v>
      </c>
      <c r="D25" s="11" t="s">
        <v>8</v>
      </c>
      <c r="E25" s="12">
        <v>6</v>
      </c>
      <c r="F25" s="5" t="s">
        <v>17</v>
      </c>
      <c r="G25" s="5" t="s">
        <v>18</v>
      </c>
      <c r="H25" s="7">
        <v>248</v>
      </c>
      <c r="I25" s="2">
        <f t="shared" si="0"/>
        <v>1</v>
      </c>
      <c r="J25" s="6">
        <f t="shared" si="1"/>
        <v>248</v>
      </c>
    </row>
    <row r="26" spans="3:10" x14ac:dyDescent="0.25">
      <c r="C26" s="11" t="s">
        <v>14</v>
      </c>
      <c r="D26" s="11" t="s">
        <v>5</v>
      </c>
      <c r="E26" s="12">
        <v>215</v>
      </c>
      <c r="F26" s="5" t="s">
        <v>19</v>
      </c>
      <c r="G26" s="3" t="s">
        <v>92</v>
      </c>
      <c r="H26" s="7">
        <v>12.3</v>
      </c>
      <c r="I26" s="2">
        <f t="shared" si="0"/>
        <v>222</v>
      </c>
      <c r="J26" s="6">
        <f t="shared" si="1"/>
        <v>2730.6000000000004</v>
      </c>
    </row>
    <row r="27" spans="3:10" x14ac:dyDescent="0.25">
      <c r="C27" s="11" t="s">
        <v>14</v>
      </c>
      <c r="D27" s="11" t="s">
        <v>5</v>
      </c>
      <c r="E27" s="12">
        <v>216</v>
      </c>
      <c r="F27" s="5" t="s">
        <v>19</v>
      </c>
      <c r="G27" s="3" t="s">
        <v>92</v>
      </c>
      <c r="H27" s="7">
        <v>159.5</v>
      </c>
      <c r="I27" s="2">
        <f t="shared" si="0"/>
        <v>222</v>
      </c>
      <c r="J27" s="6">
        <f t="shared" si="1"/>
        <v>35409</v>
      </c>
    </row>
    <row r="28" spans="3:10" x14ac:dyDescent="0.25">
      <c r="C28" s="11" t="s">
        <v>14</v>
      </c>
      <c r="D28" s="11" t="s">
        <v>5</v>
      </c>
      <c r="E28" s="12">
        <v>217</v>
      </c>
      <c r="F28" s="5" t="s">
        <v>19</v>
      </c>
      <c r="G28" s="3" t="s">
        <v>92</v>
      </c>
      <c r="H28" s="7">
        <v>54</v>
      </c>
      <c r="I28" s="2">
        <f t="shared" si="0"/>
        <v>222</v>
      </c>
      <c r="J28" s="6">
        <f t="shared" si="1"/>
        <v>11988</v>
      </c>
    </row>
    <row r="29" spans="3:10" x14ac:dyDescent="0.25">
      <c r="C29" s="11" t="s">
        <v>14</v>
      </c>
      <c r="D29" s="11" t="s">
        <v>5</v>
      </c>
      <c r="E29" s="12">
        <v>246</v>
      </c>
      <c r="F29" s="5" t="s">
        <v>19</v>
      </c>
      <c r="G29" s="3" t="s">
        <v>92</v>
      </c>
      <c r="H29" s="7">
        <v>137.38</v>
      </c>
      <c r="I29" s="2">
        <f t="shared" si="0"/>
        <v>222</v>
      </c>
      <c r="J29" s="6">
        <f t="shared" si="1"/>
        <v>30498.36</v>
      </c>
    </row>
    <row r="30" spans="3:10" x14ac:dyDescent="0.25">
      <c r="C30" s="11" t="s">
        <v>14</v>
      </c>
      <c r="D30" s="11" t="s">
        <v>5</v>
      </c>
      <c r="E30" s="12">
        <v>257</v>
      </c>
      <c r="F30" s="5" t="s">
        <v>19</v>
      </c>
      <c r="G30" s="3" t="s">
        <v>92</v>
      </c>
      <c r="H30" s="7">
        <v>36.9</v>
      </c>
      <c r="I30" s="2">
        <f t="shared" si="0"/>
        <v>222</v>
      </c>
      <c r="J30" s="6">
        <f t="shared" si="1"/>
        <v>8191.7999999999993</v>
      </c>
    </row>
    <row r="31" spans="3:10" x14ac:dyDescent="0.25">
      <c r="C31" s="11" t="s">
        <v>14</v>
      </c>
      <c r="D31" s="11" t="s">
        <v>5</v>
      </c>
      <c r="E31" s="12">
        <v>256</v>
      </c>
      <c r="F31" s="5" t="s">
        <v>19</v>
      </c>
      <c r="G31" s="3" t="s">
        <v>92</v>
      </c>
      <c r="H31" s="7">
        <v>131</v>
      </c>
      <c r="I31" s="2">
        <f t="shared" si="0"/>
        <v>222</v>
      </c>
      <c r="J31" s="6">
        <f t="shared" si="1"/>
        <v>29082</v>
      </c>
    </row>
    <row r="32" spans="3:10" x14ac:dyDescent="0.25">
      <c r="C32" s="11" t="s">
        <v>14</v>
      </c>
      <c r="D32" s="11" t="s">
        <v>5</v>
      </c>
      <c r="E32" s="12">
        <v>258</v>
      </c>
      <c r="F32" s="5" t="s">
        <v>19</v>
      </c>
      <c r="G32" s="3" t="s">
        <v>92</v>
      </c>
      <c r="H32" s="7">
        <v>201.28</v>
      </c>
      <c r="I32" s="2">
        <f t="shared" si="0"/>
        <v>222</v>
      </c>
      <c r="J32" s="6">
        <f t="shared" si="1"/>
        <v>44684.160000000003</v>
      </c>
    </row>
    <row r="33" spans="3:10" x14ac:dyDescent="0.25">
      <c r="C33" s="11" t="s">
        <v>14</v>
      </c>
      <c r="D33" s="11" t="s">
        <v>5</v>
      </c>
      <c r="E33" s="12">
        <v>261</v>
      </c>
      <c r="F33" s="5" t="s">
        <v>19</v>
      </c>
      <c r="G33" s="3" t="s">
        <v>92</v>
      </c>
      <c r="H33" s="7">
        <v>151.19999999999999</v>
      </c>
      <c r="I33" s="2">
        <f t="shared" si="0"/>
        <v>222</v>
      </c>
      <c r="J33" s="6">
        <f t="shared" si="1"/>
        <v>33566.399999999994</v>
      </c>
    </row>
    <row r="34" spans="3:10" x14ac:dyDescent="0.25">
      <c r="C34" s="11" t="s">
        <v>14</v>
      </c>
      <c r="D34" s="11" t="s">
        <v>5</v>
      </c>
      <c r="E34" s="12">
        <v>5</v>
      </c>
      <c r="F34" s="5" t="s">
        <v>20</v>
      </c>
      <c r="G34" s="3" t="s">
        <v>229</v>
      </c>
      <c r="H34" s="7">
        <v>2736.9</v>
      </c>
      <c r="I34" s="2">
        <f t="shared" si="0"/>
        <v>222</v>
      </c>
      <c r="J34" s="6">
        <f t="shared" si="1"/>
        <v>607591.80000000005</v>
      </c>
    </row>
    <row r="35" spans="3:10" x14ac:dyDescent="0.25">
      <c r="C35" s="11" t="s">
        <v>14</v>
      </c>
      <c r="D35" s="11" t="s">
        <v>5</v>
      </c>
      <c r="E35" s="12">
        <v>285</v>
      </c>
      <c r="F35" s="5" t="s">
        <v>19</v>
      </c>
      <c r="G35" s="3" t="s">
        <v>92</v>
      </c>
      <c r="H35" s="7">
        <v>28.77</v>
      </c>
      <c r="I35" s="2">
        <f t="shared" si="0"/>
        <v>222</v>
      </c>
      <c r="J35" s="6">
        <f t="shared" si="1"/>
        <v>6386.94</v>
      </c>
    </row>
    <row r="36" spans="3:10" x14ac:dyDescent="0.25">
      <c r="C36" s="11" t="s">
        <v>14</v>
      </c>
      <c r="D36" s="11" t="s">
        <v>5</v>
      </c>
      <c r="E36" s="12">
        <v>286</v>
      </c>
      <c r="F36" s="5" t="s">
        <v>19</v>
      </c>
      <c r="G36" s="3" t="s">
        <v>92</v>
      </c>
      <c r="H36" s="7">
        <v>102.5</v>
      </c>
      <c r="I36" s="2">
        <f t="shared" si="0"/>
        <v>222</v>
      </c>
      <c r="J36" s="6">
        <f t="shared" si="1"/>
        <v>22755</v>
      </c>
    </row>
    <row r="37" spans="3:10" x14ac:dyDescent="0.25">
      <c r="C37" s="11" t="s">
        <v>14</v>
      </c>
      <c r="D37" s="11" t="s">
        <v>5</v>
      </c>
      <c r="E37" s="12">
        <v>289</v>
      </c>
      <c r="F37" s="5" t="s">
        <v>19</v>
      </c>
      <c r="G37" s="3" t="s">
        <v>92</v>
      </c>
      <c r="H37" s="7">
        <v>139</v>
      </c>
      <c r="I37" s="2">
        <f t="shared" si="0"/>
        <v>222</v>
      </c>
      <c r="J37" s="6">
        <f t="shared" si="1"/>
        <v>30858</v>
      </c>
    </row>
    <row r="38" spans="3:10" x14ac:dyDescent="0.25">
      <c r="C38" s="11" t="s">
        <v>14</v>
      </c>
      <c r="D38" s="11" t="s">
        <v>5</v>
      </c>
      <c r="E38" s="12">
        <v>642</v>
      </c>
      <c r="F38" s="5" t="s">
        <v>21</v>
      </c>
      <c r="G38" s="3" t="s">
        <v>245</v>
      </c>
      <c r="H38" s="7">
        <v>29721.84</v>
      </c>
      <c r="I38" s="2">
        <f t="shared" si="0"/>
        <v>222</v>
      </c>
      <c r="J38" s="6">
        <f t="shared" si="1"/>
        <v>6598248.4800000004</v>
      </c>
    </row>
    <row r="39" spans="3:10" x14ac:dyDescent="0.25">
      <c r="C39" s="11" t="s">
        <v>14</v>
      </c>
      <c r="D39" s="11" t="s">
        <v>7</v>
      </c>
      <c r="E39" s="12">
        <v>368</v>
      </c>
      <c r="F39" s="5" t="s">
        <v>19</v>
      </c>
      <c r="G39" s="3" t="s">
        <v>92</v>
      </c>
      <c r="H39" s="7">
        <v>131</v>
      </c>
      <c r="I39" s="2">
        <f t="shared" si="0"/>
        <v>192</v>
      </c>
      <c r="J39" s="6">
        <f t="shared" si="1"/>
        <v>25152</v>
      </c>
    </row>
    <row r="40" spans="3:10" x14ac:dyDescent="0.25">
      <c r="C40" s="11" t="s">
        <v>14</v>
      </c>
      <c r="D40" s="11" t="s">
        <v>7</v>
      </c>
      <c r="E40" s="12">
        <v>371</v>
      </c>
      <c r="F40" s="5" t="s">
        <v>19</v>
      </c>
      <c r="G40" s="3" t="s">
        <v>92</v>
      </c>
      <c r="H40" s="7">
        <v>7.9</v>
      </c>
      <c r="I40" s="2">
        <f t="shared" si="0"/>
        <v>192</v>
      </c>
      <c r="J40" s="6">
        <f t="shared" si="1"/>
        <v>1516.8000000000002</v>
      </c>
    </row>
    <row r="41" spans="3:10" x14ac:dyDescent="0.25">
      <c r="C41" s="11" t="s">
        <v>14</v>
      </c>
      <c r="D41" s="11" t="s">
        <v>22</v>
      </c>
      <c r="E41" s="12">
        <v>447</v>
      </c>
      <c r="F41" s="5" t="s">
        <v>19</v>
      </c>
      <c r="G41" s="3" t="s">
        <v>92</v>
      </c>
      <c r="H41" s="7">
        <v>131</v>
      </c>
      <c r="I41" s="2">
        <f t="shared" si="0"/>
        <v>161</v>
      </c>
      <c r="J41" s="6">
        <f t="shared" si="1"/>
        <v>21091</v>
      </c>
    </row>
    <row r="42" spans="3:10" x14ac:dyDescent="0.25">
      <c r="C42" s="11" t="s">
        <v>14</v>
      </c>
      <c r="D42" s="11" t="s">
        <v>22</v>
      </c>
      <c r="E42" s="12">
        <v>448</v>
      </c>
      <c r="F42" s="5" t="s">
        <v>19</v>
      </c>
      <c r="G42" s="3" t="s">
        <v>92</v>
      </c>
      <c r="H42" s="7">
        <v>663.29</v>
      </c>
      <c r="I42" s="2">
        <f t="shared" si="0"/>
        <v>161</v>
      </c>
      <c r="J42" s="6">
        <f t="shared" si="1"/>
        <v>106789.68999999999</v>
      </c>
    </row>
    <row r="43" spans="3:10" x14ac:dyDescent="0.25">
      <c r="C43" s="11" t="s">
        <v>14</v>
      </c>
      <c r="D43" s="11" t="s">
        <v>22</v>
      </c>
      <c r="E43" s="12">
        <v>454</v>
      </c>
      <c r="F43" s="5" t="s">
        <v>19</v>
      </c>
      <c r="G43" s="3" t="s">
        <v>92</v>
      </c>
      <c r="H43" s="7">
        <v>29.7</v>
      </c>
      <c r="I43" s="2">
        <f t="shared" si="0"/>
        <v>161</v>
      </c>
      <c r="J43" s="6">
        <f t="shared" si="1"/>
        <v>4781.7</v>
      </c>
    </row>
    <row r="44" spans="3:10" x14ac:dyDescent="0.25">
      <c r="C44" s="11" t="s">
        <v>14</v>
      </c>
      <c r="D44" s="11" t="s">
        <v>7</v>
      </c>
      <c r="E44" s="12">
        <v>886</v>
      </c>
      <c r="F44" s="5" t="s">
        <v>21</v>
      </c>
      <c r="G44" s="3" t="s">
        <v>245</v>
      </c>
      <c r="H44" s="7">
        <v>29935.65</v>
      </c>
      <c r="I44" s="2">
        <f t="shared" si="0"/>
        <v>192</v>
      </c>
      <c r="J44" s="6">
        <f t="shared" si="1"/>
        <v>5747644.8000000007</v>
      </c>
    </row>
    <row r="45" spans="3:10" x14ac:dyDescent="0.25">
      <c r="C45" s="11" t="s">
        <v>14</v>
      </c>
      <c r="D45" s="11" t="s">
        <v>22</v>
      </c>
      <c r="E45" s="12">
        <v>498</v>
      </c>
      <c r="F45" s="5" t="s">
        <v>19</v>
      </c>
      <c r="G45" s="3" t="s">
        <v>92</v>
      </c>
      <c r="H45" s="7">
        <v>236.7</v>
      </c>
      <c r="I45" s="2">
        <f t="shared" si="0"/>
        <v>161</v>
      </c>
      <c r="J45" s="6">
        <f t="shared" si="1"/>
        <v>38108.699999999997</v>
      </c>
    </row>
    <row r="46" spans="3:10" x14ac:dyDescent="0.25">
      <c r="C46" s="11" t="s">
        <v>14</v>
      </c>
      <c r="D46" s="11" t="s">
        <v>24</v>
      </c>
      <c r="E46" s="12">
        <v>1831</v>
      </c>
      <c r="F46" s="5" t="s">
        <v>23</v>
      </c>
      <c r="G46" s="3" t="s">
        <v>237</v>
      </c>
      <c r="H46" s="7">
        <v>29.1</v>
      </c>
      <c r="I46" s="2">
        <f t="shared" si="0"/>
        <v>130</v>
      </c>
      <c r="J46" s="6">
        <f t="shared" si="1"/>
        <v>3783</v>
      </c>
    </row>
    <row r="47" spans="3:10" x14ac:dyDescent="0.25">
      <c r="C47" s="11" t="s">
        <v>14</v>
      </c>
      <c r="D47" s="11" t="s">
        <v>24</v>
      </c>
      <c r="E47" s="12">
        <v>1856</v>
      </c>
      <c r="F47" s="5" t="s">
        <v>23</v>
      </c>
      <c r="G47" s="3" t="s">
        <v>237</v>
      </c>
      <c r="H47" s="7">
        <v>38.799999999999997</v>
      </c>
      <c r="I47" s="2">
        <f t="shared" si="0"/>
        <v>130</v>
      </c>
      <c r="J47" s="6">
        <f t="shared" si="1"/>
        <v>5044</v>
      </c>
    </row>
    <row r="48" spans="3:10" x14ac:dyDescent="0.25">
      <c r="C48" s="11" t="s">
        <v>14</v>
      </c>
      <c r="D48" s="11" t="s">
        <v>24</v>
      </c>
      <c r="E48" s="12">
        <v>1857</v>
      </c>
      <c r="F48" s="5" t="s">
        <v>23</v>
      </c>
      <c r="G48" s="3" t="s">
        <v>237</v>
      </c>
      <c r="H48" s="7">
        <v>548.35</v>
      </c>
      <c r="I48" s="2">
        <f t="shared" si="0"/>
        <v>130</v>
      </c>
      <c r="J48" s="6">
        <f t="shared" si="1"/>
        <v>71285.5</v>
      </c>
    </row>
    <row r="49" spans="3:10" x14ac:dyDescent="0.25">
      <c r="C49" s="11" t="s">
        <v>14</v>
      </c>
      <c r="D49" s="11" t="s">
        <v>24</v>
      </c>
      <c r="E49" s="12">
        <v>1858</v>
      </c>
      <c r="F49" s="5" t="s">
        <v>23</v>
      </c>
      <c r="G49" s="3" t="s">
        <v>237</v>
      </c>
      <c r="H49" s="7">
        <v>97.08</v>
      </c>
      <c r="I49" s="2">
        <f t="shared" si="0"/>
        <v>130</v>
      </c>
      <c r="J49" s="6">
        <f t="shared" si="1"/>
        <v>12620.4</v>
      </c>
    </row>
    <row r="50" spans="3:10" x14ac:dyDescent="0.25">
      <c r="C50" s="11" t="s">
        <v>14</v>
      </c>
      <c r="D50" s="11" t="s">
        <v>7</v>
      </c>
      <c r="E50" s="12">
        <v>1174</v>
      </c>
      <c r="F50" s="5" t="s">
        <v>21</v>
      </c>
      <c r="G50" s="3" t="s">
        <v>245</v>
      </c>
      <c r="H50" s="7">
        <v>896</v>
      </c>
      <c r="I50" s="2">
        <f t="shared" si="0"/>
        <v>192</v>
      </c>
      <c r="J50" s="6">
        <f t="shared" si="1"/>
        <v>172032</v>
      </c>
    </row>
    <row r="51" spans="3:10" x14ac:dyDescent="0.25">
      <c r="C51" s="11" t="s">
        <v>14</v>
      </c>
      <c r="D51" s="11" t="s">
        <v>22</v>
      </c>
      <c r="E51" s="12">
        <v>1173</v>
      </c>
      <c r="F51" s="5" t="s">
        <v>21</v>
      </c>
      <c r="G51" s="3" t="s">
        <v>245</v>
      </c>
      <c r="H51" s="7">
        <v>36824.83</v>
      </c>
      <c r="I51" s="2">
        <f t="shared" si="0"/>
        <v>161</v>
      </c>
      <c r="J51" s="6">
        <f t="shared" si="1"/>
        <v>5928797.6299999999</v>
      </c>
    </row>
    <row r="52" spans="3:10" x14ac:dyDescent="0.25">
      <c r="C52" s="11" t="s">
        <v>14</v>
      </c>
      <c r="D52" s="11" t="s">
        <v>24</v>
      </c>
      <c r="E52" s="12">
        <v>1880</v>
      </c>
      <c r="F52" s="5" t="s">
        <v>23</v>
      </c>
      <c r="G52" s="3" t="s">
        <v>237</v>
      </c>
      <c r="H52" s="7">
        <v>29.1</v>
      </c>
      <c r="I52" s="2">
        <f t="shared" si="0"/>
        <v>130</v>
      </c>
      <c r="J52" s="6">
        <f t="shared" si="1"/>
        <v>3783</v>
      </c>
    </row>
    <row r="53" spans="3:10" x14ac:dyDescent="0.25">
      <c r="C53" s="11" t="s">
        <v>14</v>
      </c>
      <c r="D53" s="11" t="s">
        <v>24</v>
      </c>
      <c r="E53" s="12">
        <v>1881</v>
      </c>
      <c r="F53" s="5" t="s">
        <v>23</v>
      </c>
      <c r="G53" s="3" t="s">
        <v>237</v>
      </c>
      <c r="H53" s="7">
        <v>97.08</v>
      </c>
      <c r="I53" s="2">
        <f t="shared" si="0"/>
        <v>130</v>
      </c>
      <c r="J53" s="6">
        <f t="shared" si="1"/>
        <v>12620.4</v>
      </c>
    </row>
    <row r="54" spans="3:10" x14ac:dyDescent="0.25">
      <c r="C54" s="11" t="s">
        <v>14</v>
      </c>
      <c r="D54" s="11" t="s">
        <v>24</v>
      </c>
      <c r="E54" s="12">
        <v>1900</v>
      </c>
      <c r="F54" s="5" t="s">
        <v>23</v>
      </c>
      <c r="G54" s="3" t="s">
        <v>237</v>
      </c>
      <c r="H54" s="7">
        <v>58.2</v>
      </c>
      <c r="I54" s="2">
        <f t="shared" si="0"/>
        <v>130</v>
      </c>
      <c r="J54" s="6">
        <f t="shared" si="1"/>
        <v>7566</v>
      </c>
    </row>
    <row r="55" spans="3:10" x14ac:dyDescent="0.25">
      <c r="C55" s="11" t="s">
        <v>14</v>
      </c>
      <c r="D55" s="11" t="s">
        <v>24</v>
      </c>
      <c r="E55" s="12">
        <v>1901</v>
      </c>
      <c r="F55" s="5" t="s">
        <v>23</v>
      </c>
      <c r="G55" s="3" t="s">
        <v>237</v>
      </c>
      <c r="H55" s="7">
        <v>29.1</v>
      </c>
      <c r="I55" s="2">
        <f t="shared" si="0"/>
        <v>130</v>
      </c>
      <c r="J55" s="6">
        <f t="shared" si="1"/>
        <v>3783</v>
      </c>
    </row>
    <row r="56" spans="3:10" x14ac:dyDescent="0.25">
      <c r="C56" s="11" t="s">
        <v>14</v>
      </c>
      <c r="D56" s="11" t="s">
        <v>24</v>
      </c>
      <c r="E56" s="12">
        <v>1902</v>
      </c>
      <c r="F56" s="5" t="s">
        <v>23</v>
      </c>
      <c r="G56" s="3" t="s">
        <v>237</v>
      </c>
      <c r="H56" s="7">
        <v>29.1</v>
      </c>
      <c r="I56" s="2">
        <f t="shared" si="0"/>
        <v>130</v>
      </c>
      <c r="J56" s="6">
        <f t="shared" si="1"/>
        <v>3783</v>
      </c>
    </row>
    <row r="57" spans="3:10" x14ac:dyDescent="0.25">
      <c r="C57" s="11" t="s">
        <v>14</v>
      </c>
      <c r="D57" s="11" t="s">
        <v>24</v>
      </c>
      <c r="E57" s="12">
        <v>1903</v>
      </c>
      <c r="F57" s="5" t="s">
        <v>23</v>
      </c>
      <c r="G57" s="3" t="s">
        <v>237</v>
      </c>
      <c r="H57" s="7">
        <v>135.88</v>
      </c>
      <c r="I57" s="2">
        <f t="shared" si="0"/>
        <v>130</v>
      </c>
      <c r="J57" s="6">
        <f t="shared" si="1"/>
        <v>17664.399999999998</v>
      </c>
    </row>
    <row r="58" spans="3:10" x14ac:dyDescent="0.25">
      <c r="C58" s="11" t="s">
        <v>14</v>
      </c>
      <c r="D58" s="11" t="s">
        <v>24</v>
      </c>
      <c r="E58" s="12">
        <v>1921</v>
      </c>
      <c r="F58" s="5" t="s">
        <v>23</v>
      </c>
      <c r="G58" s="3" t="s">
        <v>237</v>
      </c>
      <c r="H58" s="7">
        <v>616.4</v>
      </c>
      <c r="I58" s="2">
        <f t="shared" si="0"/>
        <v>130</v>
      </c>
      <c r="J58" s="6">
        <f t="shared" si="1"/>
        <v>80132</v>
      </c>
    </row>
    <row r="59" spans="3:10" x14ac:dyDescent="0.25">
      <c r="C59" s="11" t="s">
        <v>14</v>
      </c>
      <c r="D59" s="11" t="s">
        <v>24</v>
      </c>
      <c r="E59" s="12">
        <v>2637</v>
      </c>
      <c r="F59" s="5" t="s">
        <v>23</v>
      </c>
      <c r="G59" s="3" t="s">
        <v>237</v>
      </c>
      <c r="H59" s="7">
        <v>398</v>
      </c>
      <c r="I59" s="2">
        <f t="shared" si="0"/>
        <v>130</v>
      </c>
      <c r="J59" s="6">
        <f t="shared" si="1"/>
        <v>51740</v>
      </c>
    </row>
    <row r="60" spans="3:10" x14ac:dyDescent="0.25">
      <c r="C60" s="11" t="s">
        <v>14</v>
      </c>
      <c r="D60" s="11" t="s">
        <v>24</v>
      </c>
      <c r="E60" s="12">
        <v>2635</v>
      </c>
      <c r="F60" s="5" t="s">
        <v>23</v>
      </c>
      <c r="G60" s="3" t="s">
        <v>237</v>
      </c>
      <c r="H60" s="7">
        <v>218.4</v>
      </c>
      <c r="I60" s="2">
        <f t="shared" si="0"/>
        <v>130</v>
      </c>
      <c r="J60" s="6">
        <f t="shared" si="1"/>
        <v>28392</v>
      </c>
    </row>
    <row r="61" spans="3:10" x14ac:dyDescent="0.25">
      <c r="C61" s="11" t="s">
        <v>14</v>
      </c>
      <c r="D61" s="11" t="s">
        <v>24</v>
      </c>
      <c r="E61" s="12">
        <v>2636</v>
      </c>
      <c r="F61" s="5" t="s">
        <v>23</v>
      </c>
      <c r="G61" s="3" t="s">
        <v>237</v>
      </c>
      <c r="H61" s="7">
        <v>29.1</v>
      </c>
      <c r="I61" s="2">
        <f t="shared" si="0"/>
        <v>130</v>
      </c>
      <c r="J61" s="6">
        <f t="shared" si="1"/>
        <v>3783</v>
      </c>
    </row>
    <row r="62" spans="3:10" x14ac:dyDescent="0.25">
      <c r="C62" s="11" t="s">
        <v>14</v>
      </c>
      <c r="D62" s="11" t="s">
        <v>24</v>
      </c>
      <c r="E62" s="12">
        <v>2638</v>
      </c>
      <c r="F62" s="5" t="s">
        <v>23</v>
      </c>
      <c r="G62" s="3" t="s">
        <v>237</v>
      </c>
      <c r="H62" s="7">
        <v>33.950000000000003</v>
      </c>
      <c r="I62" s="2">
        <f t="shared" si="0"/>
        <v>130</v>
      </c>
      <c r="J62" s="6">
        <f t="shared" si="1"/>
        <v>4413.5</v>
      </c>
    </row>
    <row r="63" spans="3:10" x14ac:dyDescent="0.25">
      <c r="C63" s="11" t="s">
        <v>14</v>
      </c>
      <c r="D63" s="11" t="s">
        <v>25</v>
      </c>
      <c r="E63" s="12">
        <v>1971</v>
      </c>
      <c r="F63" s="5" t="s">
        <v>23</v>
      </c>
      <c r="G63" s="3" t="s">
        <v>237</v>
      </c>
      <c r="H63" s="7">
        <v>29.1</v>
      </c>
      <c r="I63" s="2">
        <f t="shared" si="0"/>
        <v>100</v>
      </c>
      <c r="J63" s="6">
        <f t="shared" si="1"/>
        <v>2910</v>
      </c>
    </row>
    <row r="64" spans="3:10" x14ac:dyDescent="0.25">
      <c r="C64" s="11" t="s">
        <v>14</v>
      </c>
      <c r="D64" s="11" t="s">
        <v>25</v>
      </c>
      <c r="E64" s="12">
        <v>1972</v>
      </c>
      <c r="F64" s="5" t="s">
        <v>23</v>
      </c>
      <c r="G64" s="3" t="s">
        <v>237</v>
      </c>
      <c r="H64" s="7">
        <v>218.4</v>
      </c>
      <c r="I64" s="2">
        <f t="shared" si="0"/>
        <v>100</v>
      </c>
      <c r="J64" s="6">
        <f t="shared" si="1"/>
        <v>21840</v>
      </c>
    </row>
    <row r="65" spans="3:10" x14ac:dyDescent="0.25">
      <c r="C65" s="11" t="s">
        <v>14</v>
      </c>
      <c r="D65" s="11" t="s">
        <v>25</v>
      </c>
      <c r="E65" s="12">
        <v>1973</v>
      </c>
      <c r="F65" s="5" t="s">
        <v>23</v>
      </c>
      <c r="G65" s="3" t="s">
        <v>237</v>
      </c>
      <c r="H65" s="7">
        <v>304.60000000000002</v>
      </c>
      <c r="I65" s="2">
        <f t="shared" si="0"/>
        <v>100</v>
      </c>
      <c r="J65" s="6">
        <f t="shared" si="1"/>
        <v>30460.000000000004</v>
      </c>
    </row>
    <row r="66" spans="3:10" x14ac:dyDescent="0.25">
      <c r="C66" s="11" t="s">
        <v>14</v>
      </c>
      <c r="D66" s="11" t="s">
        <v>25</v>
      </c>
      <c r="E66" s="12">
        <v>1974</v>
      </c>
      <c r="F66" s="5" t="s">
        <v>23</v>
      </c>
      <c r="G66" s="3" t="s">
        <v>237</v>
      </c>
      <c r="H66" s="7">
        <v>108.72</v>
      </c>
      <c r="I66" s="2">
        <f t="shared" si="0"/>
        <v>100</v>
      </c>
      <c r="J66" s="6">
        <f t="shared" si="1"/>
        <v>10872</v>
      </c>
    </row>
    <row r="67" spans="3:10" x14ac:dyDescent="0.25">
      <c r="C67" s="11" t="s">
        <v>14</v>
      </c>
      <c r="D67" s="11" t="s">
        <v>22</v>
      </c>
      <c r="E67" s="12">
        <v>1406</v>
      </c>
      <c r="F67" s="5" t="s">
        <v>21</v>
      </c>
      <c r="G67" s="3" t="s">
        <v>245</v>
      </c>
      <c r="H67" s="7">
        <v>384</v>
      </c>
      <c r="I67" s="2">
        <f t="shared" si="0"/>
        <v>161</v>
      </c>
      <c r="J67" s="6">
        <f t="shared" si="1"/>
        <v>61824</v>
      </c>
    </row>
    <row r="68" spans="3:10" x14ac:dyDescent="0.25">
      <c r="C68" s="11" t="s">
        <v>14</v>
      </c>
      <c r="D68" s="11" t="s">
        <v>24</v>
      </c>
      <c r="E68" s="12">
        <v>1407</v>
      </c>
      <c r="F68" s="5" t="s">
        <v>21</v>
      </c>
      <c r="G68" s="3" t="s">
        <v>245</v>
      </c>
      <c r="H68" s="7">
        <v>30946.91</v>
      </c>
      <c r="I68" s="2">
        <f t="shared" si="0"/>
        <v>130</v>
      </c>
      <c r="J68" s="6">
        <f t="shared" si="1"/>
        <v>4023098.3</v>
      </c>
    </row>
    <row r="69" spans="3:10" x14ac:dyDescent="0.25">
      <c r="C69" s="11" t="s">
        <v>14</v>
      </c>
      <c r="D69" s="11" t="s">
        <v>24</v>
      </c>
      <c r="E69" s="12">
        <v>1408</v>
      </c>
      <c r="F69" s="5" t="s">
        <v>21</v>
      </c>
      <c r="G69" s="3" t="s">
        <v>245</v>
      </c>
      <c r="H69" s="7">
        <v>1337.73</v>
      </c>
      <c r="I69" s="2">
        <f t="shared" si="0"/>
        <v>130</v>
      </c>
      <c r="J69" s="6">
        <f t="shared" si="1"/>
        <v>173904.9</v>
      </c>
    </row>
    <row r="70" spans="3:10" x14ac:dyDescent="0.25">
      <c r="C70" s="11" t="s">
        <v>14</v>
      </c>
      <c r="D70" s="11" t="s">
        <v>24</v>
      </c>
      <c r="E70" s="12">
        <v>2705</v>
      </c>
      <c r="F70" s="5" t="s">
        <v>23</v>
      </c>
      <c r="G70" s="3" t="s">
        <v>237</v>
      </c>
      <c r="H70" s="7">
        <v>71.78</v>
      </c>
      <c r="I70" s="2">
        <f t="shared" si="0"/>
        <v>130</v>
      </c>
      <c r="J70" s="6">
        <f t="shared" si="1"/>
        <v>9331.4</v>
      </c>
    </row>
    <row r="71" spans="3:10" x14ac:dyDescent="0.25">
      <c r="C71" s="11" t="s">
        <v>14</v>
      </c>
      <c r="D71" s="11" t="s">
        <v>25</v>
      </c>
      <c r="E71" s="12">
        <v>11058</v>
      </c>
      <c r="F71" s="5" t="s">
        <v>23</v>
      </c>
      <c r="G71" s="3" t="s">
        <v>237</v>
      </c>
      <c r="H71" s="7">
        <v>398</v>
      </c>
      <c r="I71" s="2">
        <f t="shared" si="0"/>
        <v>100</v>
      </c>
      <c r="J71" s="6">
        <f t="shared" si="1"/>
        <v>39800</v>
      </c>
    </row>
    <row r="72" spans="3:10" x14ac:dyDescent="0.25">
      <c r="C72" s="11" t="s">
        <v>14</v>
      </c>
      <c r="D72" s="11" t="s">
        <v>25</v>
      </c>
      <c r="E72" s="12">
        <v>11059</v>
      </c>
      <c r="F72" s="5" t="s">
        <v>23</v>
      </c>
      <c r="G72" s="3" t="s">
        <v>237</v>
      </c>
      <c r="H72" s="7">
        <v>194.15</v>
      </c>
      <c r="I72" s="2">
        <f t="shared" si="0"/>
        <v>100</v>
      </c>
      <c r="J72" s="6">
        <f t="shared" si="1"/>
        <v>19415</v>
      </c>
    </row>
    <row r="73" spans="3:10" x14ac:dyDescent="0.25">
      <c r="C73" s="11" t="s">
        <v>14</v>
      </c>
      <c r="D73" s="11" t="s">
        <v>25</v>
      </c>
      <c r="E73" s="12">
        <v>11060</v>
      </c>
      <c r="F73" s="5" t="s">
        <v>23</v>
      </c>
      <c r="G73" s="3" t="s">
        <v>237</v>
      </c>
      <c r="H73" s="7">
        <v>319.14999999999998</v>
      </c>
      <c r="I73" s="2">
        <f t="shared" si="0"/>
        <v>100</v>
      </c>
      <c r="J73" s="6">
        <f t="shared" si="1"/>
        <v>31914.999999999996</v>
      </c>
    </row>
    <row r="74" spans="3:10" x14ac:dyDescent="0.25">
      <c r="C74" s="11" t="s">
        <v>14</v>
      </c>
      <c r="D74" s="11" t="s">
        <v>25</v>
      </c>
      <c r="E74" s="12">
        <v>11061</v>
      </c>
      <c r="F74" s="5" t="s">
        <v>23</v>
      </c>
      <c r="G74" s="3" t="s">
        <v>237</v>
      </c>
      <c r="H74" s="7">
        <v>285.2</v>
      </c>
      <c r="I74" s="2">
        <f t="shared" si="0"/>
        <v>100</v>
      </c>
      <c r="J74" s="6">
        <f t="shared" si="1"/>
        <v>28520</v>
      </c>
    </row>
    <row r="75" spans="3:10" x14ac:dyDescent="0.25">
      <c r="C75" s="11" t="s">
        <v>14</v>
      </c>
      <c r="D75" s="11" t="s">
        <v>25</v>
      </c>
      <c r="E75" s="12">
        <v>11062</v>
      </c>
      <c r="F75" s="5" t="s">
        <v>23</v>
      </c>
      <c r="G75" s="3" t="s">
        <v>237</v>
      </c>
      <c r="H75" s="7">
        <v>135.88</v>
      </c>
      <c r="I75" s="2">
        <f t="shared" si="0"/>
        <v>100</v>
      </c>
      <c r="J75" s="6">
        <f t="shared" si="1"/>
        <v>13588</v>
      </c>
    </row>
    <row r="76" spans="3:10" x14ac:dyDescent="0.25">
      <c r="C76" s="11" t="s">
        <v>14</v>
      </c>
      <c r="D76" s="11" t="s">
        <v>25</v>
      </c>
      <c r="E76" s="12">
        <v>11063</v>
      </c>
      <c r="F76" s="5" t="s">
        <v>23</v>
      </c>
      <c r="G76" s="3" t="s">
        <v>237</v>
      </c>
      <c r="H76" s="7">
        <v>29.1</v>
      </c>
      <c r="I76" s="2">
        <f t="shared" ref="I76:I139" si="2">C76-D76</f>
        <v>100</v>
      </c>
      <c r="J76" s="6">
        <f t="shared" ref="J76:J139" si="3">H76*I76</f>
        <v>2910</v>
      </c>
    </row>
    <row r="77" spans="3:10" x14ac:dyDescent="0.25">
      <c r="C77" s="11" t="s">
        <v>14</v>
      </c>
      <c r="D77" s="11" t="s">
        <v>25</v>
      </c>
      <c r="E77" s="12">
        <v>11064</v>
      </c>
      <c r="F77" s="5" t="s">
        <v>23</v>
      </c>
      <c r="G77" s="3" t="s">
        <v>237</v>
      </c>
      <c r="H77" s="7">
        <v>194.15</v>
      </c>
      <c r="I77" s="2">
        <f t="shared" si="2"/>
        <v>100</v>
      </c>
      <c r="J77" s="6">
        <f t="shared" si="3"/>
        <v>19415</v>
      </c>
    </row>
    <row r="78" spans="3:10" x14ac:dyDescent="0.25">
      <c r="C78" s="11" t="s">
        <v>14</v>
      </c>
      <c r="D78" s="11" t="s">
        <v>25</v>
      </c>
      <c r="E78" s="12">
        <v>11066</v>
      </c>
      <c r="F78" s="5" t="s">
        <v>23</v>
      </c>
      <c r="G78" s="3" t="s">
        <v>237</v>
      </c>
      <c r="H78" s="7">
        <v>359.2</v>
      </c>
      <c r="I78" s="2">
        <f t="shared" si="2"/>
        <v>100</v>
      </c>
      <c r="J78" s="6">
        <f t="shared" si="3"/>
        <v>35920</v>
      </c>
    </row>
    <row r="79" spans="3:10" x14ac:dyDescent="0.25">
      <c r="C79" s="11" t="s">
        <v>14</v>
      </c>
      <c r="D79" s="11" t="s">
        <v>25</v>
      </c>
      <c r="E79" s="12">
        <v>11067</v>
      </c>
      <c r="F79" s="5" t="s">
        <v>23</v>
      </c>
      <c r="G79" s="3" t="s">
        <v>237</v>
      </c>
      <c r="H79" s="7">
        <v>38.799999999999997</v>
      </c>
      <c r="I79" s="2">
        <f t="shared" si="2"/>
        <v>100</v>
      </c>
      <c r="J79" s="6">
        <f t="shared" si="3"/>
        <v>3879.9999999999995</v>
      </c>
    </row>
    <row r="80" spans="3:10" x14ac:dyDescent="0.25">
      <c r="C80" s="11" t="s">
        <v>14</v>
      </c>
      <c r="D80" s="11" t="s">
        <v>25</v>
      </c>
      <c r="E80" s="12">
        <v>11068</v>
      </c>
      <c r="F80" s="5" t="s">
        <v>23</v>
      </c>
      <c r="G80" s="3" t="s">
        <v>237</v>
      </c>
      <c r="H80" s="7">
        <v>832.2</v>
      </c>
      <c r="I80" s="2">
        <f t="shared" si="2"/>
        <v>100</v>
      </c>
      <c r="J80" s="6">
        <f t="shared" si="3"/>
        <v>83220</v>
      </c>
    </row>
    <row r="81" spans="3:10" x14ac:dyDescent="0.25">
      <c r="C81" s="11" t="s">
        <v>14</v>
      </c>
      <c r="D81" s="11" t="s">
        <v>25</v>
      </c>
      <c r="E81" s="12">
        <v>11069</v>
      </c>
      <c r="F81" s="5" t="s">
        <v>23</v>
      </c>
      <c r="G81" s="3" t="s">
        <v>237</v>
      </c>
      <c r="H81" s="7">
        <v>616.4</v>
      </c>
      <c r="I81" s="2">
        <f t="shared" si="2"/>
        <v>100</v>
      </c>
      <c r="J81" s="6">
        <f t="shared" si="3"/>
        <v>61640</v>
      </c>
    </row>
    <row r="82" spans="3:10" x14ac:dyDescent="0.25">
      <c r="C82" s="11" t="s">
        <v>14</v>
      </c>
      <c r="D82" s="11" t="s">
        <v>25</v>
      </c>
      <c r="E82" s="12">
        <v>11065</v>
      </c>
      <c r="F82" s="5" t="s">
        <v>23</v>
      </c>
      <c r="G82" s="3" t="s">
        <v>237</v>
      </c>
      <c r="H82" s="7">
        <v>89.8</v>
      </c>
      <c r="I82" s="2">
        <f t="shared" si="2"/>
        <v>100</v>
      </c>
      <c r="J82" s="6">
        <f t="shared" si="3"/>
        <v>8980</v>
      </c>
    </row>
    <row r="83" spans="3:10" x14ac:dyDescent="0.25">
      <c r="C83" s="11" t="s">
        <v>14</v>
      </c>
      <c r="D83" s="11" t="s">
        <v>25</v>
      </c>
      <c r="E83" s="12">
        <v>2864</v>
      </c>
      <c r="F83" s="5" t="s">
        <v>23</v>
      </c>
      <c r="G83" s="3" t="s">
        <v>237</v>
      </c>
      <c r="H83" s="7">
        <v>151.32</v>
      </c>
      <c r="I83" s="2">
        <f t="shared" si="2"/>
        <v>100</v>
      </c>
      <c r="J83" s="6">
        <f t="shared" si="3"/>
        <v>15132</v>
      </c>
    </row>
    <row r="84" spans="3:10" x14ac:dyDescent="0.25">
      <c r="C84" s="11" t="s">
        <v>14</v>
      </c>
      <c r="D84" s="11" t="s">
        <v>25</v>
      </c>
      <c r="E84" s="12">
        <v>2875</v>
      </c>
      <c r="F84" s="5" t="s">
        <v>23</v>
      </c>
      <c r="G84" s="3" t="s">
        <v>237</v>
      </c>
      <c r="H84" s="7">
        <v>89.8</v>
      </c>
      <c r="I84" s="2">
        <f t="shared" si="2"/>
        <v>100</v>
      </c>
      <c r="J84" s="6">
        <f t="shared" si="3"/>
        <v>8980</v>
      </c>
    </row>
    <row r="85" spans="3:10" x14ac:dyDescent="0.25">
      <c r="C85" s="11" t="s">
        <v>14</v>
      </c>
      <c r="D85" s="11" t="s">
        <v>25</v>
      </c>
      <c r="E85" s="12">
        <v>2876</v>
      </c>
      <c r="F85" s="5" t="s">
        <v>23</v>
      </c>
      <c r="G85" s="3" t="s">
        <v>237</v>
      </c>
      <c r="H85" s="7">
        <v>398</v>
      </c>
      <c r="I85" s="2">
        <f t="shared" si="2"/>
        <v>100</v>
      </c>
      <c r="J85" s="6">
        <f t="shared" si="3"/>
        <v>39800</v>
      </c>
    </row>
    <row r="86" spans="3:10" x14ac:dyDescent="0.25">
      <c r="C86" s="11" t="s">
        <v>14</v>
      </c>
      <c r="D86" s="11" t="s">
        <v>25</v>
      </c>
      <c r="E86" s="12">
        <v>2877</v>
      </c>
      <c r="F86" s="5" t="s">
        <v>23</v>
      </c>
      <c r="G86" s="3" t="s">
        <v>237</v>
      </c>
      <c r="H86" s="7">
        <v>29.1</v>
      </c>
      <c r="I86" s="2">
        <f t="shared" si="2"/>
        <v>100</v>
      </c>
      <c r="J86" s="6">
        <f t="shared" si="3"/>
        <v>2910</v>
      </c>
    </row>
    <row r="87" spans="3:10" x14ac:dyDescent="0.25">
      <c r="C87" s="11" t="s">
        <v>14</v>
      </c>
      <c r="D87" s="11" t="s">
        <v>25</v>
      </c>
      <c r="E87" s="12">
        <v>2878</v>
      </c>
      <c r="F87" s="5" t="s">
        <v>23</v>
      </c>
      <c r="G87" s="3" t="s">
        <v>237</v>
      </c>
      <c r="H87" s="7">
        <v>108.72</v>
      </c>
      <c r="I87" s="2">
        <f t="shared" si="2"/>
        <v>100</v>
      </c>
      <c r="J87" s="6">
        <f t="shared" si="3"/>
        <v>10872</v>
      </c>
    </row>
    <row r="88" spans="3:10" x14ac:dyDescent="0.25">
      <c r="C88" s="11" t="s">
        <v>14</v>
      </c>
      <c r="D88" s="11" t="s">
        <v>25</v>
      </c>
      <c r="E88" s="12">
        <v>2879</v>
      </c>
      <c r="F88" s="5" t="s">
        <v>23</v>
      </c>
      <c r="G88" s="3" t="s">
        <v>237</v>
      </c>
      <c r="H88" s="7">
        <v>285.2</v>
      </c>
      <c r="I88" s="2">
        <f t="shared" si="2"/>
        <v>100</v>
      </c>
      <c r="J88" s="6">
        <f t="shared" si="3"/>
        <v>28520</v>
      </c>
    </row>
    <row r="89" spans="3:10" x14ac:dyDescent="0.25">
      <c r="C89" s="11" t="s">
        <v>27</v>
      </c>
      <c r="D89" s="11" t="s">
        <v>5</v>
      </c>
      <c r="E89" s="12">
        <v>1686</v>
      </c>
      <c r="F89" s="5" t="s">
        <v>26</v>
      </c>
      <c r="G89" s="3" t="s">
        <v>226</v>
      </c>
      <c r="H89" s="7">
        <v>994.9</v>
      </c>
      <c r="I89" s="2">
        <f t="shared" si="2"/>
        <v>224</v>
      </c>
      <c r="J89" s="6">
        <f t="shared" si="3"/>
        <v>222857.60000000001</v>
      </c>
    </row>
    <row r="90" spans="3:10" x14ac:dyDescent="0.25">
      <c r="C90" s="11" t="s">
        <v>27</v>
      </c>
      <c r="D90" s="11" t="s">
        <v>5</v>
      </c>
      <c r="E90" s="12">
        <v>1730</v>
      </c>
      <c r="F90" s="5" t="s">
        <v>26</v>
      </c>
      <c r="G90" s="3" t="s">
        <v>226</v>
      </c>
      <c r="H90" s="7">
        <v>327</v>
      </c>
      <c r="I90" s="2">
        <f t="shared" si="2"/>
        <v>224</v>
      </c>
      <c r="J90" s="6">
        <f t="shared" si="3"/>
        <v>73248</v>
      </c>
    </row>
    <row r="91" spans="3:10" x14ac:dyDescent="0.25">
      <c r="C91" s="11" t="s">
        <v>27</v>
      </c>
      <c r="D91" s="11" t="s">
        <v>5</v>
      </c>
      <c r="E91" s="12">
        <v>1731</v>
      </c>
      <c r="F91" s="5" t="s">
        <v>26</v>
      </c>
      <c r="G91" s="3" t="s">
        <v>226</v>
      </c>
      <c r="H91" s="7">
        <v>316</v>
      </c>
      <c r="I91" s="2">
        <f t="shared" si="2"/>
        <v>224</v>
      </c>
      <c r="J91" s="6">
        <f t="shared" si="3"/>
        <v>70784</v>
      </c>
    </row>
    <row r="92" spans="3:10" x14ac:dyDescent="0.25">
      <c r="C92" s="11" t="s">
        <v>27</v>
      </c>
      <c r="D92" s="11" t="s">
        <v>5</v>
      </c>
      <c r="E92" s="12">
        <v>1732</v>
      </c>
      <c r="F92" s="5" t="s">
        <v>26</v>
      </c>
      <c r="G92" s="3" t="s">
        <v>226</v>
      </c>
      <c r="H92" s="7">
        <v>530</v>
      </c>
      <c r="I92" s="2">
        <f t="shared" si="2"/>
        <v>224</v>
      </c>
      <c r="J92" s="6">
        <f t="shared" si="3"/>
        <v>118720</v>
      </c>
    </row>
    <row r="93" spans="3:10" x14ac:dyDescent="0.25">
      <c r="C93" s="11" t="s">
        <v>27</v>
      </c>
      <c r="D93" s="11" t="s">
        <v>7</v>
      </c>
      <c r="E93" s="12">
        <v>1908</v>
      </c>
      <c r="F93" s="5" t="s">
        <v>26</v>
      </c>
      <c r="G93" s="3" t="s">
        <v>226</v>
      </c>
      <c r="H93" s="7">
        <v>693</v>
      </c>
      <c r="I93" s="2">
        <f t="shared" si="2"/>
        <v>194</v>
      </c>
      <c r="J93" s="6">
        <f t="shared" si="3"/>
        <v>134442</v>
      </c>
    </row>
    <row r="94" spans="3:10" x14ac:dyDescent="0.25">
      <c r="C94" s="11" t="s">
        <v>27</v>
      </c>
      <c r="D94" s="11" t="s">
        <v>7</v>
      </c>
      <c r="E94" s="12">
        <v>11020</v>
      </c>
      <c r="F94" s="5" t="s">
        <v>26</v>
      </c>
      <c r="G94" s="3" t="s">
        <v>134</v>
      </c>
      <c r="H94" s="7">
        <v>1950</v>
      </c>
      <c r="I94" s="2">
        <f t="shared" si="2"/>
        <v>194</v>
      </c>
      <c r="J94" s="6">
        <f t="shared" si="3"/>
        <v>378300</v>
      </c>
    </row>
    <row r="95" spans="3:10" x14ac:dyDescent="0.25">
      <c r="C95" s="11" t="s">
        <v>27</v>
      </c>
      <c r="D95" s="11" t="s">
        <v>7</v>
      </c>
      <c r="E95" s="12">
        <v>11125</v>
      </c>
      <c r="F95" s="5" t="s">
        <v>26</v>
      </c>
      <c r="G95" s="3" t="s">
        <v>104</v>
      </c>
      <c r="H95" s="7">
        <v>3602.95</v>
      </c>
      <c r="I95" s="2">
        <f t="shared" si="2"/>
        <v>194</v>
      </c>
      <c r="J95" s="6">
        <f t="shared" si="3"/>
        <v>698972.29999999993</v>
      </c>
    </row>
    <row r="96" spans="3:10" x14ac:dyDescent="0.25">
      <c r="C96" s="11" t="s">
        <v>27</v>
      </c>
      <c r="D96" s="11" t="s">
        <v>7</v>
      </c>
      <c r="E96" s="12">
        <v>11124</v>
      </c>
      <c r="F96" s="5" t="s">
        <v>26</v>
      </c>
      <c r="G96" s="3" t="s">
        <v>226</v>
      </c>
      <c r="H96" s="7">
        <v>180</v>
      </c>
      <c r="I96" s="2">
        <f t="shared" si="2"/>
        <v>194</v>
      </c>
      <c r="J96" s="6">
        <f t="shared" si="3"/>
        <v>34920</v>
      </c>
    </row>
    <row r="97" spans="3:10" x14ac:dyDescent="0.25">
      <c r="C97" s="11" t="s">
        <v>27</v>
      </c>
      <c r="D97" s="11" t="s">
        <v>7</v>
      </c>
      <c r="E97" s="12">
        <v>29</v>
      </c>
      <c r="F97" s="5" t="s">
        <v>28</v>
      </c>
      <c r="G97" s="3" t="s">
        <v>223</v>
      </c>
      <c r="H97" s="7">
        <v>3029.05</v>
      </c>
      <c r="I97" s="2">
        <f t="shared" si="2"/>
        <v>194</v>
      </c>
      <c r="J97" s="6">
        <f t="shared" si="3"/>
        <v>587635.70000000007</v>
      </c>
    </row>
    <row r="98" spans="3:10" x14ac:dyDescent="0.25">
      <c r="C98" s="11" t="s">
        <v>27</v>
      </c>
      <c r="D98" s="11" t="s">
        <v>22</v>
      </c>
      <c r="E98" s="12">
        <v>11595</v>
      </c>
      <c r="F98" s="5" t="s">
        <v>26</v>
      </c>
      <c r="G98" s="3" t="s">
        <v>134</v>
      </c>
      <c r="H98" s="7">
        <v>1340.8</v>
      </c>
      <c r="I98" s="2">
        <f t="shared" si="2"/>
        <v>163</v>
      </c>
      <c r="J98" s="6">
        <f t="shared" si="3"/>
        <v>218550.39999999999</v>
      </c>
    </row>
    <row r="99" spans="3:10" x14ac:dyDescent="0.25">
      <c r="C99" s="11" t="s">
        <v>27</v>
      </c>
      <c r="D99" s="11" t="s">
        <v>22</v>
      </c>
      <c r="E99" s="12">
        <v>11596</v>
      </c>
      <c r="F99" s="5" t="s">
        <v>26</v>
      </c>
      <c r="G99" s="3" t="s">
        <v>226</v>
      </c>
      <c r="H99" s="7">
        <v>280</v>
      </c>
      <c r="I99" s="2">
        <f t="shared" si="2"/>
        <v>163</v>
      </c>
      <c r="J99" s="6">
        <f t="shared" si="3"/>
        <v>45640</v>
      </c>
    </row>
    <row r="100" spans="3:10" x14ac:dyDescent="0.25">
      <c r="C100" s="11" t="s">
        <v>27</v>
      </c>
      <c r="D100" s="11" t="s">
        <v>22</v>
      </c>
      <c r="E100" s="12">
        <v>11921</v>
      </c>
      <c r="F100" s="5" t="s">
        <v>26</v>
      </c>
      <c r="G100" s="3" t="s">
        <v>134</v>
      </c>
      <c r="H100" s="7">
        <v>693</v>
      </c>
      <c r="I100" s="2">
        <f t="shared" si="2"/>
        <v>163</v>
      </c>
      <c r="J100" s="6">
        <f t="shared" si="3"/>
        <v>112959</v>
      </c>
    </row>
    <row r="101" spans="3:10" x14ac:dyDescent="0.25">
      <c r="C101" s="11" t="s">
        <v>27</v>
      </c>
      <c r="D101" s="11" t="s">
        <v>30</v>
      </c>
      <c r="E101" s="12">
        <v>113089</v>
      </c>
      <c r="F101" s="5" t="s">
        <v>29</v>
      </c>
      <c r="G101" s="3" t="s">
        <v>97</v>
      </c>
      <c r="H101" s="7">
        <v>1212</v>
      </c>
      <c r="I101" s="2">
        <f t="shared" si="2"/>
        <v>41</v>
      </c>
      <c r="J101" s="6">
        <f t="shared" si="3"/>
        <v>49692</v>
      </c>
    </row>
    <row r="102" spans="3:10" x14ac:dyDescent="0.25">
      <c r="C102" s="11" t="s">
        <v>27</v>
      </c>
      <c r="D102" s="11" t="s">
        <v>30</v>
      </c>
      <c r="E102" s="12">
        <v>114545</v>
      </c>
      <c r="F102" s="5" t="s">
        <v>29</v>
      </c>
      <c r="G102" s="3" t="s">
        <v>97</v>
      </c>
      <c r="H102" s="7">
        <v>1798.5</v>
      </c>
      <c r="I102" s="2">
        <f t="shared" si="2"/>
        <v>41</v>
      </c>
      <c r="J102" s="6">
        <f t="shared" si="3"/>
        <v>73738.5</v>
      </c>
    </row>
    <row r="103" spans="3:10" x14ac:dyDescent="0.25">
      <c r="C103" s="11" t="s">
        <v>27</v>
      </c>
      <c r="D103" s="11" t="s">
        <v>30</v>
      </c>
      <c r="E103" s="12">
        <v>114546</v>
      </c>
      <c r="F103" s="5" t="s">
        <v>29</v>
      </c>
      <c r="G103" s="3" t="s">
        <v>97</v>
      </c>
      <c r="H103" s="7">
        <v>1798.5</v>
      </c>
      <c r="I103" s="2">
        <f t="shared" si="2"/>
        <v>41</v>
      </c>
      <c r="J103" s="6">
        <f t="shared" si="3"/>
        <v>73738.5</v>
      </c>
    </row>
    <row r="104" spans="3:10" x14ac:dyDescent="0.25">
      <c r="C104" s="11" t="s">
        <v>27</v>
      </c>
      <c r="D104" s="11" t="s">
        <v>32</v>
      </c>
      <c r="E104" s="12">
        <v>1399</v>
      </c>
      <c r="F104" s="5" t="s">
        <v>31</v>
      </c>
      <c r="G104" s="3" t="s">
        <v>243</v>
      </c>
      <c r="H104" s="7">
        <v>5280</v>
      </c>
      <c r="I104" s="2">
        <f t="shared" si="2"/>
        <v>72</v>
      </c>
      <c r="J104" s="6">
        <f t="shared" si="3"/>
        <v>380160</v>
      </c>
    </row>
    <row r="105" spans="3:10" x14ac:dyDescent="0.25">
      <c r="C105" s="11" t="s">
        <v>27</v>
      </c>
      <c r="D105" s="11" t="s">
        <v>34</v>
      </c>
      <c r="E105" s="12">
        <v>143012</v>
      </c>
      <c r="F105" s="5" t="s">
        <v>33</v>
      </c>
      <c r="G105" s="3" t="s">
        <v>90</v>
      </c>
      <c r="H105" s="7">
        <v>2805</v>
      </c>
      <c r="I105" s="2">
        <f t="shared" si="2"/>
        <v>71</v>
      </c>
      <c r="J105" s="6">
        <f t="shared" si="3"/>
        <v>199155</v>
      </c>
    </row>
    <row r="106" spans="3:10" x14ac:dyDescent="0.25">
      <c r="C106" s="11" t="s">
        <v>37</v>
      </c>
      <c r="D106" s="11" t="s">
        <v>35</v>
      </c>
      <c r="E106" s="12">
        <v>711690</v>
      </c>
      <c r="F106" s="5" t="s">
        <v>36</v>
      </c>
      <c r="G106" s="5" t="s">
        <v>86</v>
      </c>
      <c r="H106" s="7">
        <v>7097.1</v>
      </c>
      <c r="I106" s="2">
        <f t="shared" si="2"/>
        <v>13</v>
      </c>
      <c r="J106" s="6">
        <f t="shared" si="3"/>
        <v>92262.3</v>
      </c>
    </row>
    <row r="107" spans="3:10" x14ac:dyDescent="0.25">
      <c r="C107" s="11" t="s">
        <v>37</v>
      </c>
      <c r="D107" s="11" t="s">
        <v>38</v>
      </c>
      <c r="E107" s="12">
        <v>130318</v>
      </c>
      <c r="F107" s="5" t="s">
        <v>36</v>
      </c>
      <c r="G107" s="5" t="s">
        <v>86</v>
      </c>
      <c r="H107" s="7">
        <v>13</v>
      </c>
      <c r="I107" s="2">
        <f t="shared" si="2"/>
        <v>47</v>
      </c>
      <c r="J107" s="6">
        <f t="shared" si="3"/>
        <v>611</v>
      </c>
    </row>
    <row r="108" spans="3:10" x14ac:dyDescent="0.25">
      <c r="C108" s="11" t="s">
        <v>37</v>
      </c>
      <c r="D108" s="11" t="s">
        <v>39</v>
      </c>
      <c r="E108" s="12">
        <v>711164</v>
      </c>
      <c r="F108" s="5" t="s">
        <v>36</v>
      </c>
      <c r="G108" s="5" t="s">
        <v>86</v>
      </c>
      <c r="H108" s="7">
        <v>6585.6</v>
      </c>
      <c r="I108" s="2">
        <f t="shared" si="2"/>
        <v>45</v>
      </c>
      <c r="J108" s="6">
        <f t="shared" si="3"/>
        <v>296352</v>
      </c>
    </row>
    <row r="109" spans="3:10" x14ac:dyDescent="0.25">
      <c r="C109" s="11" t="s">
        <v>37</v>
      </c>
      <c r="D109" s="11" t="s">
        <v>40</v>
      </c>
      <c r="E109" s="12">
        <v>132175</v>
      </c>
      <c r="F109" s="5" t="s">
        <v>36</v>
      </c>
      <c r="G109" s="5" t="s">
        <v>86</v>
      </c>
      <c r="H109" s="7">
        <v>13</v>
      </c>
      <c r="I109" s="2">
        <f t="shared" si="2"/>
        <v>31</v>
      </c>
      <c r="J109" s="6">
        <f t="shared" si="3"/>
        <v>403</v>
      </c>
    </row>
    <row r="110" spans="3:10" x14ac:dyDescent="0.25">
      <c r="C110" s="11" t="s">
        <v>37</v>
      </c>
      <c r="D110" s="11" t="s">
        <v>41</v>
      </c>
      <c r="E110" s="12">
        <v>132550</v>
      </c>
      <c r="F110" s="5" t="s">
        <v>36</v>
      </c>
      <c r="G110" s="5" t="s">
        <v>86</v>
      </c>
      <c r="H110" s="7">
        <v>6502.63</v>
      </c>
      <c r="I110" s="2">
        <f t="shared" si="2"/>
        <v>27</v>
      </c>
      <c r="J110" s="6">
        <f t="shared" si="3"/>
        <v>175571.01</v>
      </c>
    </row>
    <row r="111" spans="3:10" x14ac:dyDescent="0.25">
      <c r="C111" s="11" t="s">
        <v>37</v>
      </c>
      <c r="D111" s="11" t="s">
        <v>42</v>
      </c>
      <c r="E111" s="12">
        <v>133173</v>
      </c>
      <c r="F111" s="5" t="s">
        <v>36</v>
      </c>
      <c r="G111" s="5" t="s">
        <v>86</v>
      </c>
      <c r="H111" s="7">
        <v>13</v>
      </c>
      <c r="I111" s="2">
        <f t="shared" si="2"/>
        <v>24</v>
      </c>
      <c r="J111" s="6">
        <f t="shared" si="3"/>
        <v>312</v>
      </c>
    </row>
    <row r="112" spans="3:10" x14ac:dyDescent="0.25">
      <c r="C112" s="11" t="s">
        <v>44</v>
      </c>
      <c r="D112" s="11" t="s">
        <v>37</v>
      </c>
      <c r="E112" s="12">
        <v>147</v>
      </c>
      <c r="F112" s="5" t="s">
        <v>43</v>
      </c>
      <c r="G112" s="5" t="s">
        <v>45</v>
      </c>
      <c r="H112" s="7">
        <v>337.4</v>
      </c>
      <c r="I112" s="2">
        <f t="shared" si="2"/>
        <v>1</v>
      </c>
      <c r="J112" s="6">
        <f t="shared" si="3"/>
        <v>337.4</v>
      </c>
    </row>
    <row r="113" spans="3:10" x14ac:dyDescent="0.25">
      <c r="C113" s="11" t="s">
        <v>44</v>
      </c>
      <c r="D113" s="11" t="s">
        <v>174</v>
      </c>
      <c r="E113" s="12">
        <v>301</v>
      </c>
      <c r="F113" s="5" t="s">
        <v>46</v>
      </c>
      <c r="G113" s="3" t="s">
        <v>10</v>
      </c>
      <c r="H113" s="7">
        <v>1311</v>
      </c>
      <c r="I113" s="2">
        <f t="shared" si="2"/>
        <v>57</v>
      </c>
      <c r="J113" s="6">
        <f t="shared" si="3"/>
        <v>74727</v>
      </c>
    </row>
    <row r="114" spans="3:10" x14ac:dyDescent="0.25">
      <c r="C114" s="11" t="s">
        <v>44</v>
      </c>
      <c r="D114" s="11" t="s">
        <v>174</v>
      </c>
      <c r="E114" s="12">
        <v>351</v>
      </c>
      <c r="F114" s="5" t="s">
        <v>46</v>
      </c>
      <c r="G114" s="3" t="s">
        <v>10</v>
      </c>
      <c r="H114" s="7">
        <v>705</v>
      </c>
      <c r="I114" s="2">
        <f t="shared" si="2"/>
        <v>57</v>
      </c>
      <c r="J114" s="6">
        <f t="shared" si="3"/>
        <v>40185</v>
      </c>
    </row>
    <row r="115" spans="3:10" x14ac:dyDescent="0.25">
      <c r="C115" s="11" t="s">
        <v>44</v>
      </c>
      <c r="D115" s="11" t="s">
        <v>174</v>
      </c>
      <c r="E115" s="12">
        <v>401</v>
      </c>
      <c r="F115" s="5" t="s">
        <v>46</v>
      </c>
      <c r="G115" s="3" t="s">
        <v>10</v>
      </c>
      <c r="H115" s="7">
        <v>1080</v>
      </c>
      <c r="I115" s="2">
        <f t="shared" si="2"/>
        <v>57</v>
      </c>
      <c r="J115" s="6">
        <f t="shared" si="3"/>
        <v>61560</v>
      </c>
    </row>
    <row r="116" spans="3:10" x14ac:dyDescent="0.25">
      <c r="C116" s="11" t="s">
        <v>44</v>
      </c>
      <c r="D116" s="11" t="s">
        <v>174</v>
      </c>
      <c r="E116" s="12">
        <v>402</v>
      </c>
      <c r="F116" s="5" t="s">
        <v>46</v>
      </c>
      <c r="G116" s="3" t="s">
        <v>10</v>
      </c>
      <c r="H116" s="7">
        <v>2148.0500000000002</v>
      </c>
      <c r="I116" s="2">
        <f t="shared" si="2"/>
        <v>57</v>
      </c>
      <c r="J116" s="6">
        <f t="shared" si="3"/>
        <v>122438.85</v>
      </c>
    </row>
    <row r="117" spans="3:10" x14ac:dyDescent="0.25">
      <c r="C117" s="11" t="s">
        <v>44</v>
      </c>
      <c r="D117" s="11" t="s">
        <v>174</v>
      </c>
      <c r="E117" s="12">
        <v>476</v>
      </c>
      <c r="F117" s="5" t="s">
        <v>46</v>
      </c>
      <c r="G117" s="3" t="s">
        <v>10</v>
      </c>
      <c r="H117" s="7">
        <v>1666</v>
      </c>
      <c r="I117" s="2">
        <f t="shared" si="2"/>
        <v>57</v>
      </c>
      <c r="J117" s="6">
        <f t="shared" si="3"/>
        <v>94962</v>
      </c>
    </row>
    <row r="118" spans="3:10" x14ac:dyDescent="0.25">
      <c r="C118" s="11" t="s">
        <v>44</v>
      </c>
      <c r="D118" s="11" t="s">
        <v>174</v>
      </c>
      <c r="E118" s="12">
        <v>1035</v>
      </c>
      <c r="F118" s="5" t="s">
        <v>46</v>
      </c>
      <c r="G118" s="3" t="s">
        <v>10</v>
      </c>
      <c r="H118" s="7">
        <v>1080</v>
      </c>
      <c r="I118" s="2">
        <f t="shared" si="2"/>
        <v>57</v>
      </c>
      <c r="J118" s="6">
        <f t="shared" si="3"/>
        <v>61560</v>
      </c>
    </row>
    <row r="119" spans="3:10" x14ac:dyDescent="0.25">
      <c r="C119" s="11" t="s">
        <v>44</v>
      </c>
      <c r="D119" s="11" t="s">
        <v>174</v>
      </c>
      <c r="E119" s="12">
        <v>674</v>
      </c>
      <c r="F119" s="5" t="s">
        <v>46</v>
      </c>
      <c r="G119" s="3" t="s">
        <v>10</v>
      </c>
      <c r="H119" s="7">
        <v>1301.8499999999999</v>
      </c>
      <c r="I119" s="2">
        <f t="shared" si="2"/>
        <v>57</v>
      </c>
      <c r="J119" s="6">
        <f t="shared" si="3"/>
        <v>74205.45</v>
      </c>
    </row>
    <row r="120" spans="3:10" x14ac:dyDescent="0.25">
      <c r="C120" s="11" t="s">
        <v>44</v>
      </c>
      <c r="D120" s="11" t="s">
        <v>174</v>
      </c>
      <c r="E120" s="12">
        <v>745</v>
      </c>
      <c r="F120" s="5" t="s">
        <v>46</v>
      </c>
      <c r="G120" s="3" t="s">
        <v>10</v>
      </c>
      <c r="H120" s="7">
        <v>307.2</v>
      </c>
      <c r="I120" s="2">
        <f t="shared" si="2"/>
        <v>57</v>
      </c>
      <c r="J120" s="6">
        <f t="shared" si="3"/>
        <v>17510.399999999998</v>
      </c>
    </row>
    <row r="121" spans="3:10" x14ac:dyDescent="0.25">
      <c r="C121" s="11" t="s">
        <v>44</v>
      </c>
      <c r="D121" s="11" t="s">
        <v>174</v>
      </c>
      <c r="E121" s="12">
        <v>1029</v>
      </c>
      <c r="F121" s="5" t="s">
        <v>46</v>
      </c>
      <c r="G121" s="3" t="s">
        <v>10</v>
      </c>
      <c r="H121" s="7">
        <v>576</v>
      </c>
      <c r="I121" s="2">
        <f t="shared" si="2"/>
        <v>57</v>
      </c>
      <c r="J121" s="6">
        <f t="shared" si="3"/>
        <v>32832</v>
      </c>
    </row>
    <row r="122" spans="3:10" x14ac:dyDescent="0.25">
      <c r="C122" s="11" t="s">
        <v>44</v>
      </c>
      <c r="D122" s="11" t="s">
        <v>174</v>
      </c>
      <c r="E122" s="12">
        <v>1028</v>
      </c>
      <c r="F122" s="5" t="s">
        <v>46</v>
      </c>
      <c r="G122" s="3" t="s">
        <v>10</v>
      </c>
      <c r="H122" s="7">
        <v>1303.5999999999999</v>
      </c>
      <c r="I122" s="2">
        <f t="shared" si="2"/>
        <v>57</v>
      </c>
      <c r="J122" s="6">
        <f t="shared" si="3"/>
        <v>74305.2</v>
      </c>
    </row>
    <row r="123" spans="3:10" x14ac:dyDescent="0.25">
      <c r="C123" s="11" t="s">
        <v>44</v>
      </c>
      <c r="D123" s="11" t="s">
        <v>174</v>
      </c>
      <c r="E123" s="12">
        <v>1111</v>
      </c>
      <c r="F123" s="5" t="s">
        <v>46</v>
      </c>
      <c r="G123" s="3" t="s">
        <v>10</v>
      </c>
      <c r="H123" s="7">
        <v>1335</v>
      </c>
      <c r="I123" s="2">
        <f t="shared" si="2"/>
        <v>57</v>
      </c>
      <c r="J123" s="6">
        <f t="shared" si="3"/>
        <v>76095</v>
      </c>
    </row>
    <row r="124" spans="3:10" x14ac:dyDescent="0.25">
      <c r="C124" s="11" t="s">
        <v>44</v>
      </c>
      <c r="D124" s="11" t="s">
        <v>174</v>
      </c>
      <c r="E124" s="12">
        <v>2108</v>
      </c>
      <c r="F124" s="5" t="s">
        <v>46</v>
      </c>
      <c r="G124" s="3" t="s">
        <v>10</v>
      </c>
      <c r="H124" s="7">
        <v>1341</v>
      </c>
      <c r="I124" s="2">
        <f t="shared" si="2"/>
        <v>57</v>
      </c>
      <c r="J124" s="6">
        <f t="shared" si="3"/>
        <v>76437</v>
      </c>
    </row>
    <row r="125" spans="3:10" x14ac:dyDescent="0.25">
      <c r="C125" s="11" t="s">
        <v>44</v>
      </c>
      <c r="D125" s="11" t="s">
        <v>174</v>
      </c>
      <c r="E125" s="12">
        <v>2167</v>
      </c>
      <c r="F125" s="5" t="s">
        <v>46</v>
      </c>
      <c r="G125" s="3" t="s">
        <v>10</v>
      </c>
      <c r="H125" s="7">
        <v>845.2</v>
      </c>
      <c r="I125" s="2">
        <f t="shared" si="2"/>
        <v>57</v>
      </c>
      <c r="J125" s="6">
        <f t="shared" si="3"/>
        <v>48176.4</v>
      </c>
    </row>
    <row r="126" spans="3:10" x14ac:dyDescent="0.25">
      <c r="C126" s="11" t="s">
        <v>44</v>
      </c>
      <c r="D126" s="11" t="s">
        <v>174</v>
      </c>
      <c r="E126" s="12">
        <v>2168</v>
      </c>
      <c r="F126" s="5" t="s">
        <v>46</v>
      </c>
      <c r="G126" s="3" t="s">
        <v>10</v>
      </c>
      <c r="H126" s="7">
        <v>1437.6</v>
      </c>
      <c r="I126" s="2">
        <f t="shared" si="2"/>
        <v>57</v>
      </c>
      <c r="J126" s="6">
        <f t="shared" si="3"/>
        <v>81943.199999999997</v>
      </c>
    </row>
    <row r="127" spans="3:10" x14ac:dyDescent="0.25">
      <c r="C127" s="11" t="s">
        <v>49</v>
      </c>
      <c r="D127" s="11" t="s">
        <v>49</v>
      </c>
      <c r="E127" s="12">
        <v>673951</v>
      </c>
      <c r="F127" s="5" t="s">
        <v>48</v>
      </c>
      <c r="G127" s="5" t="s">
        <v>97</v>
      </c>
      <c r="H127" s="7">
        <f>221.82-23.78</f>
        <v>198.04</v>
      </c>
      <c r="I127" s="2">
        <f t="shared" si="2"/>
        <v>0</v>
      </c>
      <c r="J127" s="6">
        <f t="shared" si="3"/>
        <v>0</v>
      </c>
    </row>
    <row r="128" spans="3:10" x14ac:dyDescent="0.25">
      <c r="C128" s="11" t="s">
        <v>49</v>
      </c>
      <c r="D128" s="11" t="s">
        <v>49</v>
      </c>
      <c r="E128" s="12">
        <v>673827</v>
      </c>
      <c r="F128" s="5" t="s">
        <v>48</v>
      </c>
      <c r="G128" s="5" t="s">
        <v>97</v>
      </c>
      <c r="H128" s="7">
        <f>30795.12-2604.14</f>
        <v>28190.98</v>
      </c>
      <c r="I128" s="2">
        <f t="shared" si="2"/>
        <v>0</v>
      </c>
      <c r="J128" s="6">
        <f t="shared" si="3"/>
        <v>0</v>
      </c>
    </row>
    <row r="129" spans="3:10" x14ac:dyDescent="0.25">
      <c r="C129" s="11" t="s">
        <v>49</v>
      </c>
      <c r="D129" s="11" t="s">
        <v>49</v>
      </c>
      <c r="E129" s="12">
        <v>674183</v>
      </c>
      <c r="F129" s="5" t="s">
        <v>48</v>
      </c>
      <c r="G129" s="5" t="s">
        <v>97</v>
      </c>
      <c r="H129" s="7">
        <f>58.3-5.2</f>
        <v>53.099999999999994</v>
      </c>
      <c r="I129" s="2">
        <f t="shared" si="2"/>
        <v>0</v>
      </c>
      <c r="J129" s="6">
        <f t="shared" si="3"/>
        <v>0</v>
      </c>
    </row>
    <row r="130" spans="3:10" x14ac:dyDescent="0.25">
      <c r="C130" s="11" t="s">
        <v>49</v>
      </c>
      <c r="D130" s="11" t="s">
        <v>49</v>
      </c>
      <c r="E130" s="12">
        <v>673828</v>
      </c>
      <c r="F130" s="5" t="s">
        <v>48</v>
      </c>
      <c r="G130" s="5" t="s">
        <v>97</v>
      </c>
      <c r="H130" s="7">
        <f>5548.21-547.9</f>
        <v>5000.3100000000004</v>
      </c>
      <c r="I130" s="2">
        <f t="shared" si="2"/>
        <v>0</v>
      </c>
      <c r="J130" s="6">
        <f t="shared" si="3"/>
        <v>0</v>
      </c>
    </row>
    <row r="131" spans="3:10" x14ac:dyDescent="0.25">
      <c r="C131" s="11" t="s">
        <v>49</v>
      </c>
      <c r="D131" s="11" t="s">
        <v>50</v>
      </c>
      <c r="E131" s="12">
        <v>118</v>
      </c>
      <c r="F131" s="5" t="s">
        <v>51</v>
      </c>
      <c r="G131" s="5" t="s">
        <v>52</v>
      </c>
      <c r="H131" s="7">
        <v>300</v>
      </c>
      <c r="I131" s="2">
        <f t="shared" si="2"/>
        <v>-1</v>
      </c>
      <c r="J131" s="6">
        <f t="shared" si="3"/>
        <v>-300</v>
      </c>
    </row>
    <row r="132" spans="3:10" x14ac:dyDescent="0.25">
      <c r="C132" s="11" t="s">
        <v>50</v>
      </c>
      <c r="D132" s="11" t="s">
        <v>3</v>
      </c>
      <c r="E132" s="12">
        <v>3</v>
      </c>
      <c r="F132" s="5" t="s">
        <v>17</v>
      </c>
      <c r="G132" s="5" t="s">
        <v>18</v>
      </c>
      <c r="H132" s="7">
        <v>126</v>
      </c>
      <c r="I132" s="2">
        <f t="shared" si="2"/>
        <v>14</v>
      </c>
      <c r="J132" s="6">
        <f t="shared" si="3"/>
        <v>1764</v>
      </c>
    </row>
    <row r="133" spans="3:10" x14ac:dyDescent="0.25">
      <c r="C133" s="11" t="s">
        <v>50</v>
      </c>
      <c r="D133" s="11" t="s">
        <v>35</v>
      </c>
      <c r="E133" s="12">
        <v>70</v>
      </c>
      <c r="F133" s="5" t="s">
        <v>53</v>
      </c>
      <c r="G133" s="3" t="s">
        <v>222</v>
      </c>
      <c r="H133" s="7">
        <v>1938</v>
      </c>
      <c r="I133" s="2">
        <f t="shared" si="2"/>
        <v>16</v>
      </c>
      <c r="J133" s="6">
        <f t="shared" si="3"/>
        <v>31008</v>
      </c>
    </row>
    <row r="134" spans="3:10" x14ac:dyDescent="0.25">
      <c r="C134" s="11" t="s">
        <v>50</v>
      </c>
      <c r="D134" s="11" t="s">
        <v>35</v>
      </c>
      <c r="E134" s="12">
        <v>71</v>
      </c>
      <c r="F134" s="5" t="s">
        <v>53</v>
      </c>
      <c r="G134" s="3" t="s">
        <v>222</v>
      </c>
      <c r="H134" s="7">
        <v>2735.5</v>
      </c>
      <c r="I134" s="2">
        <f t="shared" si="2"/>
        <v>16</v>
      </c>
      <c r="J134" s="6">
        <f t="shared" si="3"/>
        <v>43768</v>
      </c>
    </row>
    <row r="135" spans="3:10" x14ac:dyDescent="0.25">
      <c r="C135" s="11" t="s">
        <v>50</v>
      </c>
      <c r="D135" s="11" t="s">
        <v>35</v>
      </c>
      <c r="E135" s="12">
        <v>72</v>
      </c>
      <c r="F135" s="5" t="s">
        <v>53</v>
      </c>
      <c r="G135" s="3" t="s">
        <v>222</v>
      </c>
      <c r="H135" s="7">
        <v>2783.5</v>
      </c>
      <c r="I135" s="2">
        <f t="shared" si="2"/>
        <v>16</v>
      </c>
      <c r="J135" s="6">
        <f t="shared" si="3"/>
        <v>44536</v>
      </c>
    </row>
    <row r="136" spans="3:10" x14ac:dyDescent="0.25">
      <c r="C136" s="11" t="s">
        <v>50</v>
      </c>
      <c r="D136" s="11" t="s">
        <v>35</v>
      </c>
      <c r="E136" s="12">
        <v>73</v>
      </c>
      <c r="F136" s="5" t="s">
        <v>53</v>
      </c>
      <c r="G136" s="3" t="s">
        <v>222</v>
      </c>
      <c r="H136" s="7">
        <v>329.78</v>
      </c>
      <c r="I136" s="2">
        <f t="shared" si="2"/>
        <v>16</v>
      </c>
      <c r="J136" s="6">
        <f t="shared" si="3"/>
        <v>5276.48</v>
      </c>
    </row>
    <row r="137" spans="3:10" x14ac:dyDescent="0.25">
      <c r="C137" s="11" t="s">
        <v>50</v>
      </c>
      <c r="D137" s="11" t="s">
        <v>35</v>
      </c>
      <c r="E137" s="12">
        <v>74</v>
      </c>
      <c r="F137" s="5" t="s">
        <v>53</v>
      </c>
      <c r="G137" s="3" t="s">
        <v>222</v>
      </c>
      <c r="H137" s="7">
        <v>1997.8</v>
      </c>
      <c r="I137" s="2">
        <f t="shared" si="2"/>
        <v>16</v>
      </c>
      <c r="J137" s="6">
        <f t="shared" si="3"/>
        <v>31964.799999999999</v>
      </c>
    </row>
    <row r="138" spans="3:10" x14ac:dyDescent="0.25">
      <c r="C138" s="11" t="s">
        <v>50</v>
      </c>
      <c r="D138" s="11" t="s">
        <v>34</v>
      </c>
      <c r="E138" s="12">
        <v>392019</v>
      </c>
      <c r="F138" s="5" t="s">
        <v>54</v>
      </c>
      <c r="G138" s="3" t="s">
        <v>249</v>
      </c>
      <c r="H138" s="7">
        <v>3439.44</v>
      </c>
      <c r="I138" s="2">
        <f t="shared" si="2"/>
        <v>77</v>
      </c>
      <c r="J138" s="6">
        <f t="shared" si="3"/>
        <v>264836.88</v>
      </c>
    </row>
    <row r="139" spans="3:10" x14ac:dyDescent="0.25">
      <c r="C139" s="11" t="s">
        <v>50</v>
      </c>
      <c r="D139" s="11" t="s">
        <v>55</v>
      </c>
      <c r="E139" s="12">
        <v>692019</v>
      </c>
      <c r="F139" s="5" t="s">
        <v>54</v>
      </c>
      <c r="G139" s="3" t="s">
        <v>249</v>
      </c>
      <c r="H139" s="7">
        <v>7228.72</v>
      </c>
      <c r="I139" s="2">
        <f t="shared" si="2"/>
        <v>-15</v>
      </c>
      <c r="J139" s="6">
        <f t="shared" si="3"/>
        <v>-108430.8</v>
      </c>
    </row>
    <row r="140" spans="3:10" x14ac:dyDescent="0.25">
      <c r="C140" s="11" t="s">
        <v>50</v>
      </c>
      <c r="D140" s="11" t="s">
        <v>57</v>
      </c>
      <c r="E140" s="12">
        <v>323200</v>
      </c>
      <c r="F140" s="5" t="s">
        <v>56</v>
      </c>
      <c r="G140" s="3" t="s">
        <v>250</v>
      </c>
      <c r="H140" s="7">
        <v>4057</v>
      </c>
      <c r="I140" s="2">
        <f t="shared" ref="I140:I203" si="4">C140-D140</f>
        <v>17</v>
      </c>
      <c r="J140" s="6">
        <f t="shared" ref="J140:J203" si="5">H140*I140</f>
        <v>68969</v>
      </c>
    </row>
    <row r="141" spans="3:10" x14ac:dyDescent="0.25">
      <c r="C141" s="11" t="s">
        <v>50</v>
      </c>
      <c r="D141" s="11" t="s">
        <v>35</v>
      </c>
      <c r="E141" s="12">
        <v>122</v>
      </c>
      <c r="F141" s="5" t="s">
        <v>58</v>
      </c>
      <c r="G141" s="3" t="s">
        <v>221</v>
      </c>
      <c r="H141" s="7">
        <v>231503.4</v>
      </c>
      <c r="I141" s="2">
        <f t="shared" si="4"/>
        <v>16</v>
      </c>
      <c r="J141" s="6">
        <f t="shared" si="5"/>
        <v>3704054.4</v>
      </c>
    </row>
    <row r="142" spans="3:10" x14ac:dyDescent="0.25">
      <c r="C142" s="11" t="s">
        <v>59</v>
      </c>
      <c r="D142" s="11" t="s">
        <v>59</v>
      </c>
      <c r="E142" s="12">
        <v>225</v>
      </c>
      <c r="F142" s="5" t="s">
        <v>11</v>
      </c>
      <c r="G142" s="5" t="s">
        <v>10</v>
      </c>
      <c r="H142" s="7">
        <v>3.39</v>
      </c>
      <c r="I142" s="2">
        <f t="shared" si="4"/>
        <v>0</v>
      </c>
      <c r="J142" s="6">
        <f t="shared" si="5"/>
        <v>0</v>
      </c>
    </row>
    <row r="143" spans="3:10" x14ac:dyDescent="0.25">
      <c r="C143" s="11" t="s">
        <v>59</v>
      </c>
      <c r="D143" s="11" t="s">
        <v>59</v>
      </c>
      <c r="E143" s="12">
        <v>600003</v>
      </c>
      <c r="F143" s="5" t="s">
        <v>9</v>
      </c>
      <c r="G143" s="5" t="s">
        <v>60</v>
      </c>
      <c r="H143" s="7">
        <v>83.26</v>
      </c>
      <c r="I143" s="2">
        <f t="shared" si="4"/>
        <v>0</v>
      </c>
      <c r="J143" s="6">
        <f t="shared" si="5"/>
        <v>0</v>
      </c>
    </row>
    <row r="144" spans="3:10" x14ac:dyDescent="0.25">
      <c r="C144" s="11" t="s">
        <v>47</v>
      </c>
      <c r="D144" s="11" t="s">
        <v>22</v>
      </c>
      <c r="E144" s="12">
        <v>54</v>
      </c>
      <c r="F144" s="5" t="s">
        <v>61</v>
      </c>
      <c r="G144" s="3" t="s">
        <v>227</v>
      </c>
      <c r="H144" s="7">
        <v>10688</v>
      </c>
      <c r="I144" s="2">
        <f t="shared" si="4"/>
        <v>173</v>
      </c>
      <c r="J144" s="6">
        <f t="shared" si="5"/>
        <v>1849024</v>
      </c>
    </row>
    <row r="145" spans="3:10" x14ac:dyDescent="0.25">
      <c r="C145" s="11" t="s">
        <v>47</v>
      </c>
      <c r="D145" s="11" t="s">
        <v>22</v>
      </c>
      <c r="E145" s="12">
        <v>57</v>
      </c>
      <c r="F145" s="5" t="s">
        <v>61</v>
      </c>
      <c r="G145" s="3" t="s">
        <v>227</v>
      </c>
      <c r="H145" s="7">
        <v>3206.4</v>
      </c>
      <c r="I145" s="2">
        <f t="shared" si="4"/>
        <v>173</v>
      </c>
      <c r="J145" s="6">
        <f t="shared" si="5"/>
        <v>554707.20000000007</v>
      </c>
    </row>
    <row r="146" spans="3:10" x14ac:dyDescent="0.25">
      <c r="C146" s="11" t="s">
        <v>47</v>
      </c>
      <c r="D146" s="11" t="s">
        <v>22</v>
      </c>
      <c r="E146" s="12">
        <v>58</v>
      </c>
      <c r="F146" s="5" t="s">
        <v>61</v>
      </c>
      <c r="G146" s="3" t="s">
        <v>227</v>
      </c>
      <c r="H146" s="7">
        <v>3206.4</v>
      </c>
      <c r="I146" s="2">
        <f t="shared" si="4"/>
        <v>173</v>
      </c>
      <c r="J146" s="6">
        <f t="shared" si="5"/>
        <v>554707.20000000007</v>
      </c>
    </row>
    <row r="147" spans="3:10" x14ac:dyDescent="0.25">
      <c r="C147" s="11" t="s">
        <v>47</v>
      </c>
      <c r="D147" s="11" t="s">
        <v>22</v>
      </c>
      <c r="E147" s="12">
        <v>59</v>
      </c>
      <c r="F147" s="5" t="s">
        <v>61</v>
      </c>
      <c r="G147" s="3" t="s">
        <v>227</v>
      </c>
      <c r="H147" s="7">
        <v>2137.6</v>
      </c>
      <c r="I147" s="2">
        <f t="shared" si="4"/>
        <v>173</v>
      </c>
      <c r="J147" s="6">
        <f t="shared" si="5"/>
        <v>369804.79999999999</v>
      </c>
    </row>
    <row r="148" spans="3:10" x14ac:dyDescent="0.25">
      <c r="C148" s="11" t="s">
        <v>47</v>
      </c>
      <c r="D148" s="11" t="s">
        <v>22</v>
      </c>
      <c r="E148" s="12">
        <v>66</v>
      </c>
      <c r="F148" s="5" t="s">
        <v>61</v>
      </c>
      <c r="G148" s="3" t="s">
        <v>227</v>
      </c>
      <c r="H148" s="7">
        <v>1269.81</v>
      </c>
      <c r="I148" s="2">
        <f t="shared" si="4"/>
        <v>173</v>
      </c>
      <c r="J148" s="6">
        <f t="shared" si="5"/>
        <v>219677.13</v>
      </c>
    </row>
    <row r="149" spans="3:10" x14ac:dyDescent="0.25">
      <c r="C149" s="11" t="s">
        <v>47</v>
      </c>
      <c r="D149" s="11" t="s">
        <v>22</v>
      </c>
      <c r="E149" s="12">
        <v>65</v>
      </c>
      <c r="F149" s="5" t="s">
        <v>61</v>
      </c>
      <c r="G149" s="3" t="s">
        <v>227</v>
      </c>
      <c r="H149" s="7">
        <v>1269.81</v>
      </c>
      <c r="I149" s="2">
        <f t="shared" si="4"/>
        <v>173</v>
      </c>
      <c r="J149" s="6">
        <f t="shared" si="5"/>
        <v>219677.13</v>
      </c>
    </row>
    <row r="150" spans="3:10" x14ac:dyDescent="0.25">
      <c r="C150" s="11" t="s">
        <v>47</v>
      </c>
      <c r="D150" s="11" t="s">
        <v>24</v>
      </c>
      <c r="E150" s="12">
        <v>72</v>
      </c>
      <c r="F150" s="5" t="s">
        <v>61</v>
      </c>
      <c r="G150" s="3" t="s">
        <v>227</v>
      </c>
      <c r="H150" s="7">
        <v>2980.88</v>
      </c>
      <c r="I150" s="2">
        <f t="shared" si="4"/>
        <v>142</v>
      </c>
      <c r="J150" s="6">
        <f t="shared" si="5"/>
        <v>423284.96</v>
      </c>
    </row>
    <row r="151" spans="3:10" x14ac:dyDescent="0.25">
      <c r="C151" s="11" t="s">
        <v>47</v>
      </c>
      <c r="D151" s="11" t="s">
        <v>35</v>
      </c>
      <c r="E151" s="12">
        <v>179</v>
      </c>
      <c r="F151" s="5" t="s">
        <v>62</v>
      </c>
      <c r="G151" s="3" t="s">
        <v>200</v>
      </c>
      <c r="H151" s="7">
        <v>56723.839999999997</v>
      </c>
      <c r="I151" s="2">
        <f t="shared" si="4"/>
        <v>20</v>
      </c>
      <c r="J151" s="6">
        <f t="shared" si="5"/>
        <v>1134476.7999999998</v>
      </c>
    </row>
    <row r="152" spans="3:10" x14ac:dyDescent="0.25">
      <c r="C152" s="11" t="s">
        <v>47</v>
      </c>
      <c r="D152" s="11" t="s">
        <v>35</v>
      </c>
      <c r="E152" s="12">
        <v>178</v>
      </c>
      <c r="F152" s="5" t="s">
        <v>62</v>
      </c>
      <c r="G152" s="3" t="s">
        <v>200</v>
      </c>
      <c r="H152" s="7">
        <v>29367.8</v>
      </c>
      <c r="I152" s="2">
        <f t="shared" si="4"/>
        <v>20</v>
      </c>
      <c r="J152" s="6">
        <f t="shared" si="5"/>
        <v>587356</v>
      </c>
    </row>
    <row r="153" spans="3:10" x14ac:dyDescent="0.25">
      <c r="C153" s="11" t="s">
        <v>63</v>
      </c>
      <c r="D153" s="11" t="s">
        <v>63</v>
      </c>
      <c r="E153" s="12">
        <v>266</v>
      </c>
      <c r="F153" s="5" t="s">
        <v>11</v>
      </c>
      <c r="G153" s="5" t="s">
        <v>10</v>
      </c>
      <c r="H153" s="7">
        <v>19.5</v>
      </c>
      <c r="I153" s="2">
        <f t="shared" si="4"/>
        <v>0</v>
      </c>
      <c r="J153" s="6">
        <f t="shared" si="5"/>
        <v>0</v>
      </c>
    </row>
    <row r="154" spans="3:10" x14ac:dyDescent="0.25">
      <c r="C154" s="11" t="s">
        <v>63</v>
      </c>
      <c r="D154" s="11" t="s">
        <v>7</v>
      </c>
      <c r="E154" s="12">
        <v>122</v>
      </c>
      <c r="F154" s="5" t="s">
        <v>64</v>
      </c>
      <c r="G154" s="3" t="s">
        <v>92</v>
      </c>
      <c r="H154" s="7">
        <v>1010</v>
      </c>
      <c r="I154" s="2">
        <f t="shared" si="4"/>
        <v>205</v>
      </c>
      <c r="J154" s="6">
        <f t="shared" si="5"/>
        <v>207050</v>
      </c>
    </row>
    <row r="155" spans="3:10" x14ac:dyDescent="0.25">
      <c r="C155" s="11" t="s">
        <v>63</v>
      </c>
      <c r="D155" s="11" t="s">
        <v>24</v>
      </c>
      <c r="E155" s="12">
        <v>195</v>
      </c>
      <c r="F155" s="5" t="s">
        <v>64</v>
      </c>
      <c r="G155" s="3" t="s">
        <v>92</v>
      </c>
      <c r="H155" s="7">
        <v>900</v>
      </c>
      <c r="I155" s="2">
        <f t="shared" si="4"/>
        <v>143</v>
      </c>
      <c r="J155" s="6">
        <f t="shared" si="5"/>
        <v>128700</v>
      </c>
    </row>
    <row r="156" spans="3:10" x14ac:dyDescent="0.25">
      <c r="C156" s="11" t="s">
        <v>63</v>
      </c>
      <c r="D156" s="11" t="s">
        <v>25</v>
      </c>
      <c r="E156" s="12">
        <v>236</v>
      </c>
      <c r="F156" s="5" t="s">
        <v>64</v>
      </c>
      <c r="G156" s="3" t="s">
        <v>92</v>
      </c>
      <c r="H156" s="7">
        <v>1135</v>
      </c>
      <c r="I156" s="2">
        <f t="shared" si="4"/>
        <v>113</v>
      </c>
      <c r="J156" s="6">
        <f t="shared" si="5"/>
        <v>128255</v>
      </c>
    </row>
    <row r="157" spans="3:10" x14ac:dyDescent="0.25">
      <c r="C157" s="11" t="s">
        <v>66</v>
      </c>
      <c r="D157" s="11" t="s">
        <v>25</v>
      </c>
      <c r="E157" s="12">
        <v>690</v>
      </c>
      <c r="F157" s="5" t="s">
        <v>65</v>
      </c>
      <c r="G157" s="3" t="s">
        <v>10</v>
      </c>
      <c r="H157" s="7">
        <v>4093.28</v>
      </c>
      <c r="I157" s="2">
        <f t="shared" si="4"/>
        <v>114</v>
      </c>
      <c r="J157" s="6">
        <f t="shared" si="5"/>
        <v>466633.92000000004</v>
      </c>
    </row>
    <row r="158" spans="3:10" x14ac:dyDescent="0.25">
      <c r="C158" s="11" t="s">
        <v>68</v>
      </c>
      <c r="D158" s="11" t="s">
        <v>5</v>
      </c>
      <c r="E158" s="12">
        <v>34</v>
      </c>
      <c r="F158" s="5" t="s">
        <v>67</v>
      </c>
      <c r="G158" s="3" t="s">
        <v>134</v>
      </c>
      <c r="H158" s="7">
        <v>3647.46</v>
      </c>
      <c r="I158" s="2">
        <f t="shared" si="4"/>
        <v>237</v>
      </c>
      <c r="J158" s="6">
        <f t="shared" si="5"/>
        <v>864448.02</v>
      </c>
    </row>
    <row r="159" spans="3:10" x14ac:dyDescent="0.25">
      <c r="C159" s="11" t="s">
        <v>68</v>
      </c>
      <c r="D159" s="11" t="s">
        <v>5</v>
      </c>
      <c r="E159" s="12">
        <v>166</v>
      </c>
      <c r="F159" s="5" t="s">
        <v>69</v>
      </c>
      <c r="G159" s="3" t="s">
        <v>90</v>
      </c>
      <c r="H159" s="7">
        <v>2350</v>
      </c>
      <c r="I159" s="2">
        <f t="shared" si="4"/>
        <v>237</v>
      </c>
      <c r="J159" s="6">
        <f t="shared" si="5"/>
        <v>556950</v>
      </c>
    </row>
    <row r="160" spans="3:10" x14ac:dyDescent="0.25">
      <c r="C160" s="11" t="s">
        <v>68</v>
      </c>
      <c r="D160" s="11" t="s">
        <v>5</v>
      </c>
      <c r="E160" s="12">
        <v>3382</v>
      </c>
      <c r="F160" s="5" t="s">
        <v>70</v>
      </c>
      <c r="G160" s="3" t="s">
        <v>242</v>
      </c>
      <c r="H160" s="7">
        <v>4536</v>
      </c>
      <c r="I160" s="2">
        <f t="shared" si="4"/>
        <v>237</v>
      </c>
      <c r="J160" s="6">
        <f t="shared" si="5"/>
        <v>1075032</v>
      </c>
    </row>
    <row r="161" spans="3:10" x14ac:dyDescent="0.25">
      <c r="C161" s="11" t="s">
        <v>68</v>
      </c>
      <c r="D161" s="11" t="s">
        <v>5</v>
      </c>
      <c r="E161" s="12">
        <v>3383</v>
      </c>
      <c r="F161" s="5" t="s">
        <v>70</v>
      </c>
      <c r="G161" s="3" t="s">
        <v>242</v>
      </c>
      <c r="H161" s="7">
        <v>1296</v>
      </c>
      <c r="I161" s="2">
        <f t="shared" si="4"/>
        <v>237</v>
      </c>
      <c r="J161" s="6">
        <f t="shared" si="5"/>
        <v>307152</v>
      </c>
    </row>
    <row r="162" spans="3:10" x14ac:dyDescent="0.25">
      <c r="C162" s="11" t="s">
        <v>68</v>
      </c>
      <c r="D162" s="11" t="s">
        <v>7</v>
      </c>
      <c r="E162" s="12">
        <v>47</v>
      </c>
      <c r="F162" s="5" t="s">
        <v>71</v>
      </c>
      <c r="G162" s="3" t="s">
        <v>230</v>
      </c>
      <c r="H162" s="7">
        <v>1350</v>
      </c>
      <c r="I162" s="2">
        <f t="shared" si="4"/>
        <v>207</v>
      </c>
      <c r="J162" s="6">
        <f t="shared" si="5"/>
        <v>279450</v>
      </c>
    </row>
    <row r="163" spans="3:10" x14ac:dyDescent="0.25">
      <c r="C163" s="11" t="s">
        <v>68</v>
      </c>
      <c r="D163" s="11" t="s">
        <v>5</v>
      </c>
      <c r="E163" s="12">
        <v>3407</v>
      </c>
      <c r="F163" s="5" t="s">
        <v>70</v>
      </c>
      <c r="G163" s="3" t="s">
        <v>242</v>
      </c>
      <c r="H163" s="7">
        <v>50</v>
      </c>
      <c r="I163" s="2">
        <f t="shared" si="4"/>
        <v>237</v>
      </c>
      <c r="J163" s="6">
        <f t="shared" si="5"/>
        <v>11850</v>
      </c>
    </row>
    <row r="164" spans="3:10" x14ac:dyDescent="0.25">
      <c r="C164" s="11" t="s">
        <v>68</v>
      </c>
      <c r="D164" s="11" t="s">
        <v>5</v>
      </c>
      <c r="E164" s="12">
        <v>3408</v>
      </c>
      <c r="F164" s="5" t="s">
        <v>70</v>
      </c>
      <c r="G164" s="3" t="s">
        <v>242</v>
      </c>
      <c r="H164" s="7">
        <v>170</v>
      </c>
      <c r="I164" s="2">
        <f t="shared" si="4"/>
        <v>237</v>
      </c>
      <c r="J164" s="6">
        <f t="shared" si="5"/>
        <v>40290</v>
      </c>
    </row>
    <row r="165" spans="3:10" x14ac:dyDescent="0.25">
      <c r="C165" s="11" t="s">
        <v>68</v>
      </c>
      <c r="D165" s="11" t="s">
        <v>5</v>
      </c>
      <c r="E165" s="12">
        <v>3472</v>
      </c>
      <c r="F165" s="5" t="s">
        <v>70</v>
      </c>
      <c r="G165" s="3" t="s">
        <v>242</v>
      </c>
      <c r="H165" s="7">
        <v>150</v>
      </c>
      <c r="I165" s="2">
        <f t="shared" si="4"/>
        <v>237</v>
      </c>
      <c r="J165" s="6">
        <f t="shared" si="5"/>
        <v>35550</v>
      </c>
    </row>
    <row r="166" spans="3:10" x14ac:dyDescent="0.25">
      <c r="C166" s="11" t="s">
        <v>68</v>
      </c>
      <c r="D166" s="11" t="s">
        <v>5</v>
      </c>
      <c r="E166" s="12">
        <v>3473</v>
      </c>
      <c r="F166" s="5" t="s">
        <v>70</v>
      </c>
      <c r="G166" s="3" t="s">
        <v>242</v>
      </c>
      <c r="H166" s="7">
        <v>800</v>
      </c>
      <c r="I166" s="2">
        <f t="shared" si="4"/>
        <v>237</v>
      </c>
      <c r="J166" s="6">
        <f t="shared" si="5"/>
        <v>189600</v>
      </c>
    </row>
    <row r="167" spans="3:10" x14ac:dyDescent="0.25">
      <c r="C167" s="11" t="s">
        <v>68</v>
      </c>
      <c r="D167" s="11" t="s">
        <v>5</v>
      </c>
      <c r="E167" s="12">
        <v>3470</v>
      </c>
      <c r="F167" s="5" t="s">
        <v>70</v>
      </c>
      <c r="G167" s="3" t="s">
        <v>242</v>
      </c>
      <c r="H167" s="7">
        <v>150</v>
      </c>
      <c r="I167" s="2">
        <f t="shared" si="4"/>
        <v>237</v>
      </c>
      <c r="J167" s="6">
        <f t="shared" si="5"/>
        <v>35550</v>
      </c>
    </row>
    <row r="168" spans="3:10" x14ac:dyDescent="0.25">
      <c r="C168" s="11" t="s">
        <v>68</v>
      </c>
      <c r="D168" s="11" t="s">
        <v>5</v>
      </c>
      <c r="E168" s="12">
        <v>3471</v>
      </c>
      <c r="F168" s="5" t="s">
        <v>70</v>
      </c>
      <c r="G168" s="3" t="s">
        <v>242</v>
      </c>
      <c r="H168" s="7">
        <v>50</v>
      </c>
      <c r="I168" s="2">
        <f t="shared" si="4"/>
        <v>237</v>
      </c>
      <c r="J168" s="6">
        <f t="shared" si="5"/>
        <v>11850</v>
      </c>
    </row>
    <row r="169" spans="3:10" x14ac:dyDescent="0.25">
      <c r="C169" s="11" t="s">
        <v>68</v>
      </c>
      <c r="D169" s="11" t="s">
        <v>5</v>
      </c>
      <c r="E169" s="12">
        <v>3474</v>
      </c>
      <c r="F169" s="5" t="s">
        <v>70</v>
      </c>
      <c r="G169" s="3" t="s">
        <v>242</v>
      </c>
      <c r="H169" s="7">
        <v>250</v>
      </c>
      <c r="I169" s="2">
        <f t="shared" si="4"/>
        <v>237</v>
      </c>
      <c r="J169" s="6">
        <f t="shared" si="5"/>
        <v>59250</v>
      </c>
    </row>
    <row r="170" spans="3:10" x14ac:dyDescent="0.25">
      <c r="C170" s="11" t="s">
        <v>68</v>
      </c>
      <c r="D170" s="11" t="s">
        <v>7</v>
      </c>
      <c r="E170" s="12">
        <v>4506</v>
      </c>
      <c r="F170" s="5" t="s">
        <v>70</v>
      </c>
      <c r="G170" s="3" t="s">
        <v>242</v>
      </c>
      <c r="H170" s="7">
        <v>5751</v>
      </c>
      <c r="I170" s="2">
        <f t="shared" si="4"/>
        <v>207</v>
      </c>
      <c r="J170" s="6">
        <f t="shared" si="5"/>
        <v>1190457</v>
      </c>
    </row>
    <row r="171" spans="3:10" x14ac:dyDescent="0.25">
      <c r="C171" s="11" t="s">
        <v>68</v>
      </c>
      <c r="D171" s="11" t="s">
        <v>24</v>
      </c>
      <c r="E171" s="12">
        <v>390</v>
      </c>
      <c r="F171" s="5" t="s">
        <v>72</v>
      </c>
      <c r="G171" s="3" t="s">
        <v>229</v>
      </c>
      <c r="H171" s="7">
        <v>1611.71</v>
      </c>
      <c r="I171" s="2">
        <f t="shared" si="4"/>
        <v>145</v>
      </c>
      <c r="J171" s="6">
        <f t="shared" si="5"/>
        <v>233697.95</v>
      </c>
    </row>
    <row r="172" spans="3:10" x14ac:dyDescent="0.25">
      <c r="C172" s="11" t="s">
        <v>68</v>
      </c>
      <c r="D172" s="11" t="s">
        <v>7</v>
      </c>
      <c r="E172" s="12">
        <v>4603</v>
      </c>
      <c r="F172" s="5" t="s">
        <v>70</v>
      </c>
      <c r="G172" s="3" t="s">
        <v>242</v>
      </c>
      <c r="H172" s="7">
        <v>150</v>
      </c>
      <c r="I172" s="2">
        <f t="shared" si="4"/>
        <v>207</v>
      </c>
      <c r="J172" s="6">
        <f t="shared" si="5"/>
        <v>31050</v>
      </c>
    </row>
    <row r="173" spans="3:10" x14ac:dyDescent="0.25">
      <c r="C173" s="11" t="s">
        <v>68</v>
      </c>
      <c r="D173" s="11" t="s">
        <v>7</v>
      </c>
      <c r="E173" s="12">
        <v>4604</v>
      </c>
      <c r="F173" s="5" t="s">
        <v>70</v>
      </c>
      <c r="G173" s="3" t="s">
        <v>242</v>
      </c>
      <c r="H173" s="7">
        <v>800</v>
      </c>
      <c r="I173" s="2">
        <f t="shared" si="4"/>
        <v>207</v>
      </c>
      <c r="J173" s="6">
        <f t="shared" si="5"/>
        <v>165600</v>
      </c>
    </row>
    <row r="174" spans="3:10" x14ac:dyDescent="0.25">
      <c r="C174" s="11" t="s">
        <v>68</v>
      </c>
      <c r="D174" s="11" t="s">
        <v>7</v>
      </c>
      <c r="E174" s="12">
        <v>4605</v>
      </c>
      <c r="F174" s="5" t="s">
        <v>70</v>
      </c>
      <c r="G174" s="3" t="s">
        <v>242</v>
      </c>
      <c r="H174" s="7">
        <v>250</v>
      </c>
      <c r="I174" s="2">
        <f t="shared" si="4"/>
        <v>207</v>
      </c>
      <c r="J174" s="6">
        <f t="shared" si="5"/>
        <v>51750</v>
      </c>
    </row>
    <row r="175" spans="3:10" x14ac:dyDescent="0.25">
      <c r="C175" s="11" t="s">
        <v>68</v>
      </c>
      <c r="D175" s="11" t="s">
        <v>7</v>
      </c>
      <c r="E175" s="12">
        <v>4548</v>
      </c>
      <c r="F175" s="5" t="s">
        <v>70</v>
      </c>
      <c r="G175" s="3" t="s">
        <v>242</v>
      </c>
      <c r="H175" s="7">
        <v>50</v>
      </c>
      <c r="I175" s="2">
        <f t="shared" si="4"/>
        <v>207</v>
      </c>
      <c r="J175" s="6">
        <f t="shared" si="5"/>
        <v>10350</v>
      </c>
    </row>
    <row r="176" spans="3:10" x14ac:dyDescent="0.25">
      <c r="C176" s="11" t="s">
        <v>68</v>
      </c>
      <c r="D176" s="11" t="s">
        <v>7</v>
      </c>
      <c r="E176" s="12">
        <v>4549</v>
      </c>
      <c r="F176" s="5" t="s">
        <v>70</v>
      </c>
      <c r="G176" s="3" t="s">
        <v>242</v>
      </c>
      <c r="H176" s="7">
        <v>170</v>
      </c>
      <c r="I176" s="2">
        <f t="shared" si="4"/>
        <v>207</v>
      </c>
      <c r="J176" s="6">
        <f t="shared" si="5"/>
        <v>35190</v>
      </c>
    </row>
    <row r="177" spans="3:10" x14ac:dyDescent="0.25">
      <c r="C177" s="11" t="s">
        <v>68</v>
      </c>
      <c r="D177" s="11" t="s">
        <v>7</v>
      </c>
      <c r="E177" s="12">
        <v>4601</v>
      </c>
      <c r="F177" s="5" t="s">
        <v>70</v>
      </c>
      <c r="G177" s="3" t="s">
        <v>242</v>
      </c>
      <c r="H177" s="7">
        <v>150</v>
      </c>
      <c r="I177" s="2">
        <f t="shared" si="4"/>
        <v>207</v>
      </c>
      <c r="J177" s="6">
        <f t="shared" si="5"/>
        <v>31050</v>
      </c>
    </row>
    <row r="178" spans="3:10" x14ac:dyDescent="0.25">
      <c r="C178" s="11" t="s">
        <v>68</v>
      </c>
      <c r="D178" s="11" t="s">
        <v>7</v>
      </c>
      <c r="E178" s="12">
        <v>4602</v>
      </c>
      <c r="F178" s="5" t="s">
        <v>70</v>
      </c>
      <c r="G178" s="3" t="s">
        <v>242</v>
      </c>
      <c r="H178" s="7">
        <v>50</v>
      </c>
      <c r="I178" s="2">
        <f t="shared" si="4"/>
        <v>207</v>
      </c>
      <c r="J178" s="6">
        <f t="shared" si="5"/>
        <v>10350</v>
      </c>
    </row>
    <row r="179" spans="3:10" x14ac:dyDescent="0.25">
      <c r="C179" s="11" t="s">
        <v>68</v>
      </c>
      <c r="D179" s="11" t="s">
        <v>25</v>
      </c>
      <c r="E179" s="12">
        <v>163</v>
      </c>
      <c r="F179" s="5" t="s">
        <v>73</v>
      </c>
      <c r="G179" s="3" t="s">
        <v>134</v>
      </c>
      <c r="H179" s="7">
        <v>1213.94</v>
      </c>
      <c r="I179" s="2">
        <f t="shared" si="4"/>
        <v>115</v>
      </c>
      <c r="J179" s="6">
        <f t="shared" si="5"/>
        <v>139603.1</v>
      </c>
    </row>
    <row r="180" spans="3:10" x14ac:dyDescent="0.25">
      <c r="C180" s="11" t="s">
        <v>68</v>
      </c>
      <c r="D180" s="11" t="s">
        <v>30</v>
      </c>
      <c r="E180" s="12">
        <v>141</v>
      </c>
      <c r="F180" s="5" t="s">
        <v>74</v>
      </c>
      <c r="G180" s="3" t="s">
        <v>10</v>
      </c>
      <c r="H180" s="7">
        <v>5860</v>
      </c>
      <c r="I180" s="2">
        <f t="shared" si="4"/>
        <v>54</v>
      </c>
      <c r="J180" s="6">
        <f t="shared" si="5"/>
        <v>316440</v>
      </c>
    </row>
    <row r="181" spans="3:10" x14ac:dyDescent="0.25">
      <c r="C181" s="11" t="s">
        <v>68</v>
      </c>
      <c r="D181" s="11" t="s">
        <v>25</v>
      </c>
      <c r="E181" s="12">
        <v>127</v>
      </c>
      <c r="F181" s="5" t="s">
        <v>75</v>
      </c>
      <c r="G181" s="3" t="s">
        <v>97</v>
      </c>
      <c r="H181" s="7">
        <v>1024.6300000000001</v>
      </c>
      <c r="I181" s="2">
        <f t="shared" si="4"/>
        <v>115</v>
      </c>
      <c r="J181" s="6">
        <f t="shared" si="5"/>
        <v>117832.45000000001</v>
      </c>
    </row>
    <row r="182" spans="3:10" x14ac:dyDescent="0.25">
      <c r="C182" s="11" t="s">
        <v>68</v>
      </c>
      <c r="D182" s="11" t="s">
        <v>30</v>
      </c>
      <c r="E182" s="12">
        <v>4119</v>
      </c>
      <c r="F182" s="5" t="s">
        <v>76</v>
      </c>
      <c r="G182" s="3" t="s">
        <v>236</v>
      </c>
      <c r="H182" s="7">
        <v>3250</v>
      </c>
      <c r="I182" s="2">
        <f t="shared" si="4"/>
        <v>54</v>
      </c>
      <c r="J182" s="6">
        <f t="shared" si="5"/>
        <v>175500</v>
      </c>
    </row>
    <row r="183" spans="3:10" x14ac:dyDescent="0.25">
      <c r="C183" s="11" t="s">
        <v>68</v>
      </c>
      <c r="D183" s="11" t="s">
        <v>34</v>
      </c>
      <c r="E183" s="12">
        <v>7319</v>
      </c>
      <c r="F183" s="5" t="s">
        <v>77</v>
      </c>
      <c r="G183" s="3" t="s">
        <v>256</v>
      </c>
      <c r="H183" s="7">
        <v>3000</v>
      </c>
      <c r="I183" s="2">
        <f t="shared" si="4"/>
        <v>84</v>
      </c>
      <c r="J183" s="6">
        <f t="shared" si="5"/>
        <v>252000</v>
      </c>
    </row>
    <row r="184" spans="3:10" x14ac:dyDescent="0.25">
      <c r="C184" s="11" t="s">
        <v>68</v>
      </c>
      <c r="D184" s="11" t="s">
        <v>34</v>
      </c>
      <c r="E184" s="12">
        <v>146</v>
      </c>
      <c r="F184" s="5" t="s">
        <v>75</v>
      </c>
      <c r="G184" s="3" t="s">
        <v>97</v>
      </c>
      <c r="H184" s="7">
        <v>1128.32</v>
      </c>
      <c r="I184" s="2">
        <f t="shared" si="4"/>
        <v>84</v>
      </c>
      <c r="J184" s="6">
        <f t="shared" si="5"/>
        <v>94778.87999999999</v>
      </c>
    </row>
    <row r="185" spans="3:10" x14ac:dyDescent="0.25">
      <c r="C185" s="11" t="s">
        <v>78</v>
      </c>
      <c r="D185" s="11" t="s">
        <v>80</v>
      </c>
      <c r="E185" s="12">
        <v>1179</v>
      </c>
      <c r="F185" s="5" t="s">
        <v>79</v>
      </c>
      <c r="G185" s="5" t="s">
        <v>10</v>
      </c>
      <c r="H185" s="7">
        <v>106.43</v>
      </c>
      <c r="I185" s="2">
        <f t="shared" si="4"/>
        <v>-1</v>
      </c>
      <c r="J185" s="6">
        <f t="shared" si="5"/>
        <v>-106.43</v>
      </c>
    </row>
    <row r="186" spans="3:10" x14ac:dyDescent="0.25">
      <c r="C186" s="11" t="s">
        <v>78</v>
      </c>
      <c r="D186" s="11" t="s">
        <v>81</v>
      </c>
      <c r="E186" s="12">
        <v>262</v>
      </c>
      <c r="F186" s="5" t="s">
        <v>82</v>
      </c>
      <c r="G186" s="5" t="s">
        <v>10</v>
      </c>
      <c r="H186" s="7">
        <v>31.4</v>
      </c>
      <c r="I186" s="2">
        <f t="shared" si="4"/>
        <v>-42</v>
      </c>
      <c r="J186" s="6">
        <f t="shared" si="5"/>
        <v>-1318.8</v>
      </c>
    </row>
    <row r="187" spans="3:10" x14ac:dyDescent="0.25">
      <c r="C187" s="11" t="s">
        <v>84</v>
      </c>
      <c r="D187" s="11" t="s">
        <v>22</v>
      </c>
      <c r="E187" s="12">
        <v>138</v>
      </c>
      <c r="F187" s="5" t="s">
        <v>83</v>
      </c>
      <c r="G187" s="3" t="s">
        <v>104</v>
      </c>
      <c r="H187" s="7">
        <v>1150</v>
      </c>
      <c r="I187" s="2">
        <f t="shared" si="4"/>
        <v>180</v>
      </c>
      <c r="J187" s="6">
        <f t="shared" si="5"/>
        <v>207000</v>
      </c>
    </row>
    <row r="188" spans="3:10" x14ac:dyDescent="0.25">
      <c r="C188" s="11" t="s">
        <v>84</v>
      </c>
      <c r="D188" s="11" t="s">
        <v>24</v>
      </c>
      <c r="E188" s="12">
        <v>152</v>
      </c>
      <c r="F188" s="5" t="s">
        <v>83</v>
      </c>
      <c r="G188" s="3" t="s">
        <v>104</v>
      </c>
      <c r="H188" s="7">
        <v>90</v>
      </c>
      <c r="I188" s="2">
        <f t="shared" si="4"/>
        <v>149</v>
      </c>
      <c r="J188" s="6">
        <f t="shared" si="5"/>
        <v>13410</v>
      </c>
    </row>
    <row r="189" spans="3:10" x14ac:dyDescent="0.25">
      <c r="C189" s="11" t="s">
        <v>84</v>
      </c>
      <c r="D189" s="11" t="s">
        <v>24</v>
      </c>
      <c r="E189" s="12">
        <v>162</v>
      </c>
      <c r="F189" s="5" t="s">
        <v>83</v>
      </c>
      <c r="G189" s="3" t="s">
        <v>10</v>
      </c>
      <c r="H189" s="7">
        <v>140</v>
      </c>
      <c r="I189" s="2">
        <f t="shared" si="4"/>
        <v>149</v>
      </c>
      <c r="J189" s="6">
        <f t="shared" si="5"/>
        <v>20860</v>
      </c>
    </row>
    <row r="190" spans="3:10" x14ac:dyDescent="0.25">
      <c r="C190" s="11" t="s">
        <v>85</v>
      </c>
      <c r="D190" s="11" t="s">
        <v>44</v>
      </c>
      <c r="E190" s="12">
        <v>11088</v>
      </c>
      <c r="F190" s="5" t="s">
        <v>36</v>
      </c>
      <c r="G190" s="5" t="s">
        <v>86</v>
      </c>
      <c r="H190" s="7">
        <v>13</v>
      </c>
      <c r="I190" s="2">
        <f t="shared" si="4"/>
        <v>14</v>
      </c>
      <c r="J190" s="6">
        <f t="shared" si="5"/>
        <v>182</v>
      </c>
    </row>
    <row r="191" spans="3:10" x14ac:dyDescent="0.25">
      <c r="C191" s="11" t="s">
        <v>85</v>
      </c>
      <c r="D191" s="11" t="s">
        <v>85</v>
      </c>
      <c r="E191" s="12">
        <v>473103</v>
      </c>
      <c r="F191" s="5" t="s">
        <v>87</v>
      </c>
      <c r="G191" s="5" t="s">
        <v>156</v>
      </c>
      <c r="H191" s="7">
        <v>6056.24</v>
      </c>
      <c r="I191" s="2">
        <f t="shared" si="4"/>
        <v>0</v>
      </c>
      <c r="J191" s="6">
        <f t="shared" si="5"/>
        <v>0</v>
      </c>
    </row>
    <row r="192" spans="3:10" x14ac:dyDescent="0.25">
      <c r="C192" s="11" t="s">
        <v>85</v>
      </c>
      <c r="D192" s="11" t="s">
        <v>47</v>
      </c>
      <c r="E192" s="12">
        <v>11560</v>
      </c>
      <c r="F192" s="5" t="s">
        <v>36</v>
      </c>
      <c r="G192" s="5" t="s">
        <v>86</v>
      </c>
      <c r="H192" s="7">
        <v>8104.75</v>
      </c>
      <c r="I192" s="2">
        <f t="shared" si="4"/>
        <v>8</v>
      </c>
      <c r="J192" s="6">
        <f t="shared" si="5"/>
        <v>64838</v>
      </c>
    </row>
    <row r="193" spans="3:10" x14ac:dyDescent="0.25">
      <c r="C193" s="11" t="s">
        <v>85</v>
      </c>
      <c r="D193" s="11" t="s">
        <v>66</v>
      </c>
      <c r="E193" s="12">
        <v>11826</v>
      </c>
      <c r="F193" s="5" t="s">
        <v>36</v>
      </c>
      <c r="G193" s="5" t="s">
        <v>86</v>
      </c>
      <c r="H193" s="7">
        <v>5277.21</v>
      </c>
      <c r="I193" s="2">
        <f t="shared" si="4"/>
        <v>6</v>
      </c>
      <c r="J193" s="6">
        <f t="shared" si="5"/>
        <v>31663.260000000002</v>
      </c>
    </row>
    <row r="194" spans="3:10" x14ac:dyDescent="0.25">
      <c r="C194" s="11" t="s">
        <v>85</v>
      </c>
      <c r="D194" s="11" t="s">
        <v>88</v>
      </c>
      <c r="E194" s="12">
        <v>525</v>
      </c>
      <c r="F194" s="5" t="s">
        <v>89</v>
      </c>
      <c r="G194" s="5" t="s">
        <v>90</v>
      </c>
      <c r="H194" s="7">
        <v>1050</v>
      </c>
      <c r="I194" s="2">
        <f t="shared" si="4"/>
        <v>-1</v>
      </c>
      <c r="J194" s="6">
        <f t="shared" si="5"/>
        <v>-1050</v>
      </c>
    </row>
    <row r="195" spans="3:10" x14ac:dyDescent="0.25">
      <c r="C195" s="11" t="s">
        <v>85</v>
      </c>
      <c r="D195" s="11" t="s">
        <v>55</v>
      </c>
      <c r="E195" s="12">
        <v>200</v>
      </c>
      <c r="F195" s="5" t="s">
        <v>91</v>
      </c>
      <c r="G195" s="5" t="s">
        <v>92</v>
      </c>
      <c r="H195" s="7">
        <v>22.7</v>
      </c>
      <c r="I195" s="2">
        <f t="shared" si="4"/>
        <v>-3</v>
      </c>
      <c r="J195" s="6">
        <f t="shared" si="5"/>
        <v>-68.099999999999994</v>
      </c>
    </row>
    <row r="196" spans="3:10" x14ac:dyDescent="0.25">
      <c r="C196" s="11" t="s">
        <v>85</v>
      </c>
      <c r="D196" s="11" t="s">
        <v>88</v>
      </c>
      <c r="E196" s="12">
        <v>12477</v>
      </c>
      <c r="F196" s="5" t="s">
        <v>36</v>
      </c>
      <c r="G196" s="5" t="s">
        <v>86</v>
      </c>
      <c r="H196" s="7">
        <v>13</v>
      </c>
      <c r="I196" s="2">
        <f t="shared" si="4"/>
        <v>-1</v>
      </c>
      <c r="J196" s="6">
        <f t="shared" si="5"/>
        <v>-13</v>
      </c>
    </row>
    <row r="197" spans="3:10" x14ac:dyDescent="0.25">
      <c r="C197" s="11" t="s">
        <v>85</v>
      </c>
      <c r="D197" s="11" t="s">
        <v>93</v>
      </c>
      <c r="E197" s="12">
        <v>12602</v>
      </c>
      <c r="F197" s="5" t="s">
        <v>36</v>
      </c>
      <c r="G197" s="5" t="s">
        <v>86</v>
      </c>
      <c r="H197" s="7">
        <v>13</v>
      </c>
      <c r="I197" s="2">
        <f t="shared" si="4"/>
        <v>-2</v>
      </c>
      <c r="J197" s="6">
        <f t="shared" si="5"/>
        <v>-26</v>
      </c>
    </row>
    <row r="198" spans="3:10" x14ac:dyDescent="0.25">
      <c r="C198" s="11" t="s">
        <v>85</v>
      </c>
      <c r="D198" s="11" t="s">
        <v>94</v>
      </c>
      <c r="E198" s="12">
        <v>205948</v>
      </c>
      <c r="F198" s="5" t="s">
        <v>36</v>
      </c>
      <c r="G198" s="5" t="s">
        <v>86</v>
      </c>
      <c r="H198" s="7">
        <v>130</v>
      </c>
      <c r="I198" s="2">
        <f t="shared" si="4"/>
        <v>-7</v>
      </c>
      <c r="J198" s="6">
        <f t="shared" si="5"/>
        <v>-910</v>
      </c>
    </row>
    <row r="199" spans="3:10" x14ac:dyDescent="0.25">
      <c r="C199" s="11" t="s">
        <v>85</v>
      </c>
      <c r="D199" s="11" t="s">
        <v>55</v>
      </c>
      <c r="E199" s="12">
        <v>207463</v>
      </c>
      <c r="F199" s="5" t="s">
        <v>36</v>
      </c>
      <c r="G199" s="5" t="s">
        <v>86</v>
      </c>
      <c r="H199" s="7">
        <v>6113.4</v>
      </c>
      <c r="I199" s="2">
        <f t="shared" si="4"/>
        <v>-3</v>
      </c>
      <c r="J199" s="6">
        <f t="shared" si="5"/>
        <v>-18340.199999999997</v>
      </c>
    </row>
    <row r="200" spans="3:10" x14ac:dyDescent="0.25">
      <c r="C200" s="11" t="s">
        <v>85</v>
      </c>
      <c r="D200" s="11" t="s">
        <v>95</v>
      </c>
      <c r="E200" s="12">
        <v>13750</v>
      </c>
      <c r="F200" s="5" t="s">
        <v>36</v>
      </c>
      <c r="G200" s="5" t="s">
        <v>86</v>
      </c>
      <c r="H200" s="7">
        <v>6403.14</v>
      </c>
      <c r="I200" s="2">
        <f t="shared" si="4"/>
        <v>-13</v>
      </c>
      <c r="J200" s="6">
        <f t="shared" si="5"/>
        <v>-83240.820000000007</v>
      </c>
    </row>
    <row r="201" spans="3:10" x14ac:dyDescent="0.25">
      <c r="C201" s="11" t="s">
        <v>85</v>
      </c>
      <c r="D201" s="11" t="s">
        <v>35</v>
      </c>
      <c r="E201" s="12">
        <v>7129</v>
      </c>
      <c r="F201" s="5" t="s">
        <v>96</v>
      </c>
      <c r="G201" s="3" t="s">
        <v>234</v>
      </c>
      <c r="H201" s="7">
        <v>9882.3799999999992</v>
      </c>
      <c r="I201" s="2">
        <f t="shared" si="4"/>
        <v>28</v>
      </c>
      <c r="J201" s="6">
        <f t="shared" si="5"/>
        <v>276706.63999999996</v>
      </c>
    </row>
    <row r="202" spans="3:10" x14ac:dyDescent="0.25">
      <c r="C202" s="11" t="s">
        <v>93</v>
      </c>
      <c r="D202" s="11" t="s">
        <v>93</v>
      </c>
      <c r="E202" s="12">
        <v>15543</v>
      </c>
      <c r="F202" s="5" t="s">
        <v>48</v>
      </c>
      <c r="G202" s="5" t="s">
        <v>97</v>
      </c>
      <c r="H202" s="7">
        <v>35006.370000000003</v>
      </c>
      <c r="I202" s="2">
        <f t="shared" si="4"/>
        <v>0</v>
      </c>
      <c r="J202" s="6">
        <f t="shared" si="5"/>
        <v>0</v>
      </c>
    </row>
    <row r="203" spans="3:10" x14ac:dyDescent="0.25">
      <c r="C203" s="11" t="s">
        <v>93</v>
      </c>
      <c r="D203" s="11" t="s">
        <v>93</v>
      </c>
      <c r="E203" s="12">
        <v>15544</v>
      </c>
      <c r="F203" s="5" t="s">
        <v>48</v>
      </c>
      <c r="G203" s="5" t="s">
        <v>97</v>
      </c>
      <c r="H203" s="7">
        <v>6268.06</v>
      </c>
      <c r="I203" s="2">
        <f t="shared" si="4"/>
        <v>0</v>
      </c>
      <c r="J203" s="6">
        <f t="shared" si="5"/>
        <v>0</v>
      </c>
    </row>
    <row r="204" spans="3:10" x14ac:dyDescent="0.25">
      <c r="C204" s="11" t="s">
        <v>93</v>
      </c>
      <c r="D204" s="11" t="s">
        <v>93</v>
      </c>
      <c r="E204" s="12">
        <v>15663</v>
      </c>
      <c r="F204" s="5" t="s">
        <v>48</v>
      </c>
      <c r="G204" s="5" t="s">
        <v>97</v>
      </c>
      <c r="H204" s="7">
        <v>322.64999999999998</v>
      </c>
      <c r="I204" s="2">
        <f t="shared" ref="I204:I267" si="6">C204-D204</f>
        <v>0</v>
      </c>
      <c r="J204" s="6">
        <f t="shared" ref="J204:J267" si="7">H204*I204</f>
        <v>0</v>
      </c>
    </row>
    <row r="205" spans="3:10" x14ac:dyDescent="0.25">
      <c r="C205" s="11" t="s">
        <v>93</v>
      </c>
      <c r="D205" s="11" t="s">
        <v>93</v>
      </c>
      <c r="E205" s="12">
        <v>15887</v>
      </c>
      <c r="F205" s="5" t="s">
        <v>48</v>
      </c>
      <c r="G205" s="5" t="s">
        <v>97</v>
      </c>
      <c r="H205" s="7">
        <v>28.34</v>
      </c>
      <c r="I205" s="2">
        <f t="shared" si="6"/>
        <v>0</v>
      </c>
      <c r="J205" s="6">
        <f t="shared" si="7"/>
        <v>0</v>
      </c>
    </row>
    <row r="206" spans="3:10" x14ac:dyDescent="0.25">
      <c r="C206" s="11" t="s">
        <v>93</v>
      </c>
      <c r="D206" s="11" t="s">
        <v>99</v>
      </c>
      <c r="E206" s="12">
        <v>749468</v>
      </c>
      <c r="F206" s="5" t="s">
        <v>98</v>
      </c>
      <c r="G206" s="5" t="s">
        <v>164</v>
      </c>
      <c r="H206" s="7">
        <v>11.99</v>
      </c>
      <c r="I206" s="2">
        <f t="shared" si="6"/>
        <v>-214</v>
      </c>
      <c r="J206" s="6">
        <f t="shared" si="7"/>
        <v>-2565.86</v>
      </c>
    </row>
    <row r="207" spans="3:10" x14ac:dyDescent="0.25">
      <c r="C207" s="11" t="s">
        <v>93</v>
      </c>
      <c r="D207" s="11" t="s">
        <v>93</v>
      </c>
      <c r="E207" s="12">
        <v>721846</v>
      </c>
      <c r="F207" s="5" t="s">
        <v>100</v>
      </c>
      <c r="G207" s="5" t="s">
        <v>164</v>
      </c>
      <c r="H207" s="7">
        <v>7.74</v>
      </c>
      <c r="I207" s="2">
        <f t="shared" si="6"/>
        <v>0</v>
      </c>
      <c r="J207" s="6">
        <f t="shared" si="7"/>
        <v>0</v>
      </c>
    </row>
    <row r="208" spans="3:10" x14ac:dyDescent="0.25">
      <c r="C208" s="11" t="s">
        <v>93</v>
      </c>
      <c r="D208" s="11" t="s">
        <v>93</v>
      </c>
      <c r="E208" s="12">
        <v>418</v>
      </c>
      <c r="F208" s="5" t="s">
        <v>11</v>
      </c>
      <c r="G208" s="5" t="s">
        <v>10</v>
      </c>
      <c r="H208" s="7">
        <v>20.41</v>
      </c>
      <c r="I208" s="2">
        <f t="shared" si="6"/>
        <v>0</v>
      </c>
      <c r="J208" s="6">
        <f t="shared" si="7"/>
        <v>0</v>
      </c>
    </row>
    <row r="209" spans="3:10" x14ac:dyDescent="0.25">
      <c r="C209" s="11" t="s">
        <v>93</v>
      </c>
      <c r="D209" s="11" t="s">
        <v>30</v>
      </c>
      <c r="E209" s="12">
        <v>1838</v>
      </c>
      <c r="F209" s="5" t="s">
        <v>101</v>
      </c>
      <c r="G209" s="3" t="s">
        <v>235</v>
      </c>
      <c r="H209" s="7">
        <v>6000</v>
      </c>
      <c r="I209" s="2">
        <f t="shared" si="6"/>
        <v>61</v>
      </c>
      <c r="J209" s="6">
        <f t="shared" si="7"/>
        <v>366000</v>
      </c>
    </row>
    <row r="210" spans="3:10" x14ac:dyDescent="0.25">
      <c r="C210" s="11" t="s">
        <v>93</v>
      </c>
      <c r="D210" s="11" t="s">
        <v>30</v>
      </c>
      <c r="E210" s="12">
        <v>1949</v>
      </c>
      <c r="F210" s="5" t="s">
        <v>101</v>
      </c>
      <c r="G210" s="3" t="s">
        <v>235</v>
      </c>
      <c r="H210" s="7">
        <v>6000</v>
      </c>
      <c r="I210" s="2">
        <f t="shared" si="6"/>
        <v>61</v>
      </c>
      <c r="J210" s="6">
        <f t="shared" si="7"/>
        <v>366000</v>
      </c>
    </row>
    <row r="211" spans="3:10" x14ac:dyDescent="0.25">
      <c r="C211" s="11" t="s">
        <v>93</v>
      </c>
      <c r="D211" s="11" t="s">
        <v>102</v>
      </c>
      <c r="E211" s="12">
        <v>133003</v>
      </c>
      <c r="F211" s="5" t="s">
        <v>98</v>
      </c>
      <c r="G211" s="5" t="s">
        <v>164</v>
      </c>
      <c r="H211" s="7">
        <v>4.79</v>
      </c>
      <c r="I211" s="2">
        <f t="shared" si="6"/>
        <v>57</v>
      </c>
      <c r="J211" s="6">
        <f t="shared" si="7"/>
        <v>273.03000000000003</v>
      </c>
    </row>
    <row r="212" spans="3:10" x14ac:dyDescent="0.25">
      <c r="C212" s="11" t="s">
        <v>93</v>
      </c>
      <c r="D212" s="11" t="s">
        <v>35</v>
      </c>
      <c r="E212" s="12">
        <v>2100</v>
      </c>
      <c r="F212" s="5" t="s">
        <v>101</v>
      </c>
      <c r="G212" s="3" t="s">
        <v>235</v>
      </c>
      <c r="H212" s="7">
        <v>6000</v>
      </c>
      <c r="I212" s="2">
        <f t="shared" si="6"/>
        <v>30</v>
      </c>
      <c r="J212" s="6">
        <f t="shared" si="7"/>
        <v>180000</v>
      </c>
    </row>
    <row r="213" spans="3:10" x14ac:dyDescent="0.25">
      <c r="C213" s="11" t="s">
        <v>93</v>
      </c>
      <c r="D213" s="11" t="s">
        <v>35</v>
      </c>
      <c r="E213" s="12">
        <v>2099</v>
      </c>
      <c r="F213" s="5" t="s">
        <v>101</v>
      </c>
      <c r="G213" s="3" t="s">
        <v>235</v>
      </c>
      <c r="H213" s="7">
        <v>5500</v>
      </c>
      <c r="I213" s="2">
        <f t="shared" si="6"/>
        <v>30</v>
      </c>
      <c r="J213" s="6">
        <f t="shared" si="7"/>
        <v>165000</v>
      </c>
    </row>
    <row r="214" spans="3:10" x14ac:dyDescent="0.25">
      <c r="C214" s="11" t="s">
        <v>93</v>
      </c>
      <c r="D214" s="11" t="s">
        <v>30</v>
      </c>
      <c r="E214" s="12">
        <v>918264</v>
      </c>
      <c r="F214" s="5" t="s">
        <v>98</v>
      </c>
      <c r="G214" s="5" t="s">
        <v>164</v>
      </c>
      <c r="H214" s="7">
        <v>4.79</v>
      </c>
      <c r="I214" s="2">
        <f t="shared" si="6"/>
        <v>61</v>
      </c>
      <c r="J214" s="6">
        <f t="shared" si="7"/>
        <v>292.19</v>
      </c>
    </row>
    <row r="215" spans="3:10" x14ac:dyDescent="0.25">
      <c r="C215" s="11" t="s">
        <v>93</v>
      </c>
      <c r="D215" s="11" t="s">
        <v>93</v>
      </c>
      <c r="E215" s="12">
        <v>496902</v>
      </c>
      <c r="F215" s="5" t="s">
        <v>98</v>
      </c>
      <c r="G215" s="5" t="s">
        <v>164</v>
      </c>
      <c r="H215" s="7">
        <v>7.2</v>
      </c>
      <c r="I215" s="2">
        <f t="shared" si="6"/>
        <v>0</v>
      </c>
      <c r="J215" s="6">
        <f t="shared" si="7"/>
        <v>0</v>
      </c>
    </row>
    <row r="216" spans="3:10" x14ac:dyDescent="0.25">
      <c r="C216" s="11" t="s">
        <v>55</v>
      </c>
      <c r="D216" s="11" t="s">
        <v>55</v>
      </c>
      <c r="E216" s="12">
        <v>17</v>
      </c>
      <c r="F216" s="5" t="s">
        <v>103</v>
      </c>
      <c r="G216" s="5" t="s">
        <v>104</v>
      </c>
      <c r="H216" s="7">
        <v>15</v>
      </c>
      <c r="I216" s="2">
        <f t="shared" si="6"/>
        <v>0</v>
      </c>
      <c r="J216" s="6">
        <f t="shared" si="7"/>
        <v>0</v>
      </c>
    </row>
    <row r="217" spans="3:10" x14ac:dyDescent="0.25">
      <c r="C217" s="11" t="s">
        <v>55</v>
      </c>
      <c r="D217" s="11" t="s">
        <v>55</v>
      </c>
      <c r="E217" s="12">
        <v>754936</v>
      </c>
      <c r="F217" s="5" t="s">
        <v>105</v>
      </c>
      <c r="G217" s="5" t="s">
        <v>218</v>
      </c>
      <c r="H217" s="7">
        <v>2985.15</v>
      </c>
      <c r="I217" s="2">
        <f t="shared" si="6"/>
        <v>0</v>
      </c>
      <c r="J217" s="6">
        <f t="shared" si="7"/>
        <v>0</v>
      </c>
    </row>
    <row r="218" spans="3:10" x14ac:dyDescent="0.25">
      <c r="C218" s="11" t="s">
        <v>55</v>
      </c>
      <c r="D218" s="11" t="s">
        <v>55</v>
      </c>
      <c r="E218" s="12">
        <v>754935</v>
      </c>
      <c r="F218" s="5" t="s">
        <v>105</v>
      </c>
      <c r="G218" s="5" t="s">
        <v>218</v>
      </c>
      <c r="H218" s="7">
        <v>2985.15</v>
      </c>
      <c r="I218" s="2">
        <f t="shared" si="6"/>
        <v>0</v>
      </c>
      <c r="J218" s="6">
        <f t="shared" si="7"/>
        <v>0</v>
      </c>
    </row>
    <row r="219" spans="3:10" x14ac:dyDescent="0.25">
      <c r="C219" s="11" t="s">
        <v>55</v>
      </c>
      <c r="D219" s="11" t="s">
        <v>55</v>
      </c>
      <c r="E219" s="12">
        <v>823076</v>
      </c>
      <c r="F219" s="5" t="s">
        <v>105</v>
      </c>
      <c r="G219" s="5" t="s">
        <v>218</v>
      </c>
      <c r="H219" s="7">
        <v>358.62</v>
      </c>
      <c r="I219" s="2">
        <f t="shared" si="6"/>
        <v>0</v>
      </c>
      <c r="J219" s="6">
        <f t="shared" si="7"/>
        <v>0</v>
      </c>
    </row>
    <row r="220" spans="3:10" x14ac:dyDescent="0.25">
      <c r="C220" s="11" t="s">
        <v>107</v>
      </c>
      <c r="D220" s="11" t="s">
        <v>106</v>
      </c>
      <c r="E220" s="12">
        <v>1228</v>
      </c>
      <c r="F220" s="5" t="s">
        <v>1</v>
      </c>
      <c r="G220" s="5" t="s">
        <v>108</v>
      </c>
      <c r="H220" s="7">
        <v>3207.55</v>
      </c>
      <c r="I220" s="2">
        <f t="shared" si="6"/>
        <v>2</v>
      </c>
      <c r="J220" s="6">
        <f t="shared" si="7"/>
        <v>6415.1</v>
      </c>
    </row>
    <row r="221" spans="3:10" x14ac:dyDescent="0.25">
      <c r="C221" s="11" t="s">
        <v>107</v>
      </c>
      <c r="D221" s="11" t="s">
        <v>55</v>
      </c>
      <c r="E221" s="12">
        <v>432</v>
      </c>
      <c r="F221" s="5" t="s">
        <v>11</v>
      </c>
      <c r="G221" s="5" t="s">
        <v>10</v>
      </c>
      <c r="H221" s="7">
        <v>21.56</v>
      </c>
      <c r="I221" s="2">
        <f t="shared" si="6"/>
        <v>3</v>
      </c>
      <c r="J221" s="6">
        <f t="shared" si="7"/>
        <v>64.679999999999993</v>
      </c>
    </row>
    <row r="222" spans="3:10" x14ac:dyDescent="0.25">
      <c r="C222" s="11" t="s">
        <v>110</v>
      </c>
      <c r="D222" s="11" t="s">
        <v>109</v>
      </c>
      <c r="E222" s="12">
        <v>156</v>
      </c>
      <c r="F222" s="5" t="s">
        <v>82</v>
      </c>
      <c r="G222" s="5" t="s">
        <v>10</v>
      </c>
      <c r="H222" s="7">
        <v>25.02</v>
      </c>
      <c r="I222" s="2">
        <f t="shared" si="6"/>
        <v>-23</v>
      </c>
      <c r="J222" s="6">
        <f t="shared" si="7"/>
        <v>-575.46</v>
      </c>
    </row>
    <row r="223" spans="3:10" x14ac:dyDescent="0.25">
      <c r="C223" s="11" t="s">
        <v>111</v>
      </c>
      <c r="D223" s="11" t="s">
        <v>111</v>
      </c>
      <c r="E223" s="12">
        <v>600004</v>
      </c>
      <c r="F223" s="5" t="s">
        <v>9</v>
      </c>
      <c r="G223" s="5" t="s">
        <v>10</v>
      </c>
      <c r="H223" s="7">
        <v>13.35</v>
      </c>
      <c r="I223" s="2">
        <f t="shared" si="6"/>
        <v>0</v>
      </c>
      <c r="J223" s="6">
        <f t="shared" si="7"/>
        <v>0</v>
      </c>
    </row>
    <row r="224" spans="3:10" x14ac:dyDescent="0.25">
      <c r="C224" s="11" t="s">
        <v>111</v>
      </c>
      <c r="D224" s="11" t="s">
        <v>111</v>
      </c>
      <c r="E224" s="12">
        <v>6001</v>
      </c>
      <c r="F224" s="5" t="s">
        <v>112</v>
      </c>
      <c r="G224" s="5" t="s">
        <v>92</v>
      </c>
      <c r="H224" s="7">
        <v>15.58</v>
      </c>
      <c r="I224" s="2">
        <f t="shared" si="6"/>
        <v>0</v>
      </c>
      <c r="J224" s="6">
        <f t="shared" si="7"/>
        <v>0</v>
      </c>
    </row>
    <row r="225" spans="3:10" x14ac:dyDescent="0.25">
      <c r="C225" s="11" t="s">
        <v>115</v>
      </c>
      <c r="D225" s="11" t="s">
        <v>113</v>
      </c>
      <c r="E225" s="12">
        <v>45605</v>
      </c>
      <c r="F225" s="5" t="s">
        <v>114</v>
      </c>
      <c r="G225" s="5" t="s">
        <v>255</v>
      </c>
      <c r="H225" s="7">
        <v>8144.56</v>
      </c>
      <c r="I225" s="2">
        <f t="shared" si="6"/>
        <v>20</v>
      </c>
      <c r="J225" s="6">
        <f t="shared" si="7"/>
        <v>162891.20000000001</v>
      </c>
    </row>
    <row r="226" spans="3:10" x14ac:dyDescent="0.25">
      <c r="C226" s="11" t="s">
        <v>115</v>
      </c>
      <c r="D226" s="11" t="s">
        <v>115</v>
      </c>
      <c r="E226" s="12">
        <v>132020</v>
      </c>
      <c r="F226" s="5" t="s">
        <v>116</v>
      </c>
      <c r="G226" s="5" t="s">
        <v>117</v>
      </c>
      <c r="H226" s="7">
        <v>1500</v>
      </c>
      <c r="I226" s="2">
        <f t="shared" si="6"/>
        <v>0</v>
      </c>
      <c r="J226" s="6">
        <f t="shared" si="7"/>
        <v>0</v>
      </c>
    </row>
    <row r="227" spans="3:10" x14ac:dyDescent="0.25">
      <c r="C227" s="11" t="s">
        <v>115</v>
      </c>
      <c r="D227" s="11" t="s">
        <v>119</v>
      </c>
      <c r="E227" s="12">
        <v>6</v>
      </c>
      <c r="F227" s="5" t="s">
        <v>118</v>
      </c>
      <c r="G227" s="5" t="s">
        <v>121</v>
      </c>
      <c r="H227" s="7">
        <v>2342</v>
      </c>
      <c r="I227" s="2">
        <f t="shared" si="6"/>
        <v>-22</v>
      </c>
      <c r="J227" s="6">
        <f t="shared" si="7"/>
        <v>-51524</v>
      </c>
    </row>
    <row r="228" spans="3:10" x14ac:dyDescent="0.25">
      <c r="C228" s="11" t="s">
        <v>115</v>
      </c>
      <c r="D228" s="11" t="s">
        <v>55</v>
      </c>
      <c r="E228" s="12">
        <v>71</v>
      </c>
      <c r="F228" s="5" t="s">
        <v>118</v>
      </c>
      <c r="G228" s="5" t="s">
        <v>121</v>
      </c>
      <c r="H228" s="7">
        <v>2342</v>
      </c>
      <c r="I228" s="2">
        <f t="shared" si="6"/>
        <v>7</v>
      </c>
      <c r="J228" s="6">
        <f t="shared" si="7"/>
        <v>16394</v>
      </c>
    </row>
    <row r="229" spans="3:10" x14ac:dyDescent="0.25">
      <c r="C229" s="11" t="s">
        <v>115</v>
      </c>
      <c r="D229" s="11" t="s">
        <v>120</v>
      </c>
      <c r="E229" s="12">
        <v>11</v>
      </c>
      <c r="F229" s="5" t="s">
        <v>118</v>
      </c>
      <c r="G229" s="5" t="s">
        <v>121</v>
      </c>
      <c r="H229" s="7">
        <v>2342</v>
      </c>
      <c r="I229" s="2">
        <f t="shared" si="6"/>
        <v>5</v>
      </c>
      <c r="J229" s="6">
        <f t="shared" si="7"/>
        <v>11710</v>
      </c>
    </row>
    <row r="230" spans="3:10" x14ac:dyDescent="0.25">
      <c r="C230" s="11" t="s">
        <v>115</v>
      </c>
      <c r="D230" s="11" t="s">
        <v>24</v>
      </c>
      <c r="E230" s="12">
        <v>37</v>
      </c>
      <c r="F230" s="5" t="s">
        <v>118</v>
      </c>
      <c r="G230" s="5" t="s">
        <v>121</v>
      </c>
      <c r="H230" s="7">
        <v>2342</v>
      </c>
      <c r="I230" s="2">
        <f t="shared" si="6"/>
        <v>160</v>
      </c>
      <c r="J230" s="6">
        <f t="shared" si="7"/>
        <v>374720</v>
      </c>
    </row>
    <row r="231" spans="3:10" x14ac:dyDescent="0.25">
      <c r="C231" s="11" t="s">
        <v>115</v>
      </c>
      <c r="D231" s="11" t="s">
        <v>25</v>
      </c>
      <c r="E231" s="12">
        <v>49</v>
      </c>
      <c r="F231" s="5" t="s">
        <v>118</v>
      </c>
      <c r="G231" s="5" t="s">
        <v>121</v>
      </c>
      <c r="H231" s="7">
        <v>2342</v>
      </c>
      <c r="I231" s="2">
        <f t="shared" si="6"/>
        <v>130</v>
      </c>
      <c r="J231" s="6">
        <f t="shared" si="7"/>
        <v>304460</v>
      </c>
    </row>
    <row r="232" spans="3:10" x14ac:dyDescent="0.25">
      <c r="C232" s="11" t="s">
        <v>115</v>
      </c>
      <c r="D232" s="11" t="s">
        <v>32</v>
      </c>
      <c r="E232" s="12">
        <v>55</v>
      </c>
      <c r="F232" s="5" t="s">
        <v>118</v>
      </c>
      <c r="G232" s="5" t="s">
        <v>121</v>
      </c>
      <c r="H232" s="7">
        <v>2342</v>
      </c>
      <c r="I232" s="2">
        <f t="shared" si="6"/>
        <v>100</v>
      </c>
      <c r="J232" s="6">
        <f t="shared" si="7"/>
        <v>234200</v>
      </c>
    </row>
    <row r="233" spans="3:10" x14ac:dyDescent="0.25">
      <c r="C233" s="11" t="s">
        <v>115</v>
      </c>
      <c r="D233" s="11" t="s">
        <v>30</v>
      </c>
      <c r="E233" s="12">
        <v>63</v>
      </c>
      <c r="F233" s="5" t="s">
        <v>118</v>
      </c>
      <c r="G233" s="5" t="s">
        <v>121</v>
      </c>
      <c r="H233" s="7">
        <v>2342</v>
      </c>
      <c r="I233" s="2">
        <f t="shared" si="6"/>
        <v>69</v>
      </c>
      <c r="J233" s="6">
        <f t="shared" si="7"/>
        <v>161598</v>
      </c>
    </row>
    <row r="234" spans="3:10" x14ac:dyDescent="0.25">
      <c r="C234" s="11" t="s">
        <v>95</v>
      </c>
      <c r="D234" s="11" t="s">
        <v>95</v>
      </c>
      <c r="E234" s="12">
        <v>574</v>
      </c>
      <c r="F234" s="5" t="s">
        <v>11</v>
      </c>
      <c r="G234" s="5" t="s">
        <v>10</v>
      </c>
      <c r="H234" s="7">
        <v>4.3499999999999996</v>
      </c>
      <c r="I234" s="2">
        <f t="shared" si="6"/>
        <v>0</v>
      </c>
      <c r="J234" s="6">
        <f t="shared" si="7"/>
        <v>0</v>
      </c>
    </row>
    <row r="235" spans="3:10" x14ac:dyDescent="0.25">
      <c r="C235" s="11" t="s">
        <v>95</v>
      </c>
      <c r="D235" s="11" t="s">
        <v>119</v>
      </c>
      <c r="E235" s="12">
        <v>871</v>
      </c>
      <c r="F235" s="5" t="s">
        <v>122</v>
      </c>
      <c r="G235" s="5" t="s">
        <v>10</v>
      </c>
      <c r="H235" s="7">
        <v>59</v>
      </c>
      <c r="I235" s="2">
        <f t="shared" si="6"/>
        <v>-19</v>
      </c>
      <c r="J235" s="6">
        <f t="shared" si="7"/>
        <v>-1121</v>
      </c>
    </row>
    <row r="236" spans="3:10" x14ac:dyDescent="0.25">
      <c r="C236" s="11" t="s">
        <v>124</v>
      </c>
      <c r="D236" s="11" t="s">
        <v>7</v>
      </c>
      <c r="E236" s="12">
        <v>520191</v>
      </c>
      <c r="F236" s="5" t="s">
        <v>123</v>
      </c>
      <c r="G236" s="5" t="s">
        <v>10</v>
      </c>
      <c r="H236" s="7">
        <v>13.42</v>
      </c>
      <c r="I236" s="2">
        <f t="shared" si="6"/>
        <v>226</v>
      </c>
      <c r="J236" s="6">
        <f t="shared" si="7"/>
        <v>3032.92</v>
      </c>
    </row>
    <row r="237" spans="3:10" x14ac:dyDescent="0.25">
      <c r="C237" s="11" t="s">
        <v>126</v>
      </c>
      <c r="D237" s="11" t="s">
        <v>44</v>
      </c>
      <c r="E237" s="12">
        <v>132184</v>
      </c>
      <c r="F237" s="5" t="s">
        <v>125</v>
      </c>
      <c r="G237" s="5" t="s">
        <v>240</v>
      </c>
      <c r="H237" s="7">
        <v>240</v>
      </c>
      <c r="I237" s="2">
        <f t="shared" si="6"/>
        <v>29</v>
      </c>
      <c r="J237" s="6">
        <f t="shared" si="7"/>
        <v>6960</v>
      </c>
    </row>
    <row r="238" spans="3:10" x14ac:dyDescent="0.25">
      <c r="C238" s="11" t="s">
        <v>126</v>
      </c>
      <c r="D238" s="11" t="s">
        <v>111</v>
      </c>
      <c r="E238" s="12">
        <v>4001</v>
      </c>
      <c r="F238" s="5" t="s">
        <v>112</v>
      </c>
      <c r="G238" s="5" t="s">
        <v>92</v>
      </c>
      <c r="H238" s="7">
        <v>15.58</v>
      </c>
      <c r="I238" s="2">
        <f t="shared" si="6"/>
        <v>6</v>
      </c>
      <c r="J238" s="6">
        <f t="shared" si="7"/>
        <v>93.48</v>
      </c>
    </row>
    <row r="239" spans="3:10" x14ac:dyDescent="0.25">
      <c r="C239" s="11" t="s">
        <v>127</v>
      </c>
      <c r="D239" s="11" t="s">
        <v>55</v>
      </c>
      <c r="E239" s="12">
        <v>213</v>
      </c>
      <c r="F239" s="5" t="s">
        <v>62</v>
      </c>
      <c r="G239" s="3" t="s">
        <v>200</v>
      </c>
      <c r="H239" s="7">
        <v>13810.35</v>
      </c>
      <c r="I239" s="2">
        <f t="shared" si="6"/>
        <v>13</v>
      </c>
      <c r="J239" s="6">
        <f t="shared" si="7"/>
        <v>179534.55000000002</v>
      </c>
    </row>
    <row r="240" spans="3:10" x14ac:dyDescent="0.25">
      <c r="C240" s="11" t="s">
        <v>127</v>
      </c>
      <c r="D240" s="11" t="s">
        <v>55</v>
      </c>
      <c r="E240" s="12">
        <v>214</v>
      </c>
      <c r="F240" s="5" t="s">
        <v>62</v>
      </c>
      <c r="G240" s="3" t="s">
        <v>200</v>
      </c>
      <c r="H240" s="7">
        <v>16244.6</v>
      </c>
      <c r="I240" s="2">
        <f t="shared" si="6"/>
        <v>13</v>
      </c>
      <c r="J240" s="6">
        <f t="shared" si="7"/>
        <v>211179.80000000002</v>
      </c>
    </row>
    <row r="241" spans="3:10" x14ac:dyDescent="0.25">
      <c r="C241" s="11" t="s">
        <v>127</v>
      </c>
      <c r="D241" s="11" t="s">
        <v>127</v>
      </c>
      <c r="E241" s="12">
        <v>1</v>
      </c>
      <c r="F241" s="5" t="s">
        <v>13</v>
      </c>
      <c r="G241" s="5" t="s">
        <v>202</v>
      </c>
      <c r="H241" s="7">
        <v>4453.3100000000004</v>
      </c>
      <c r="I241" s="2">
        <f t="shared" si="6"/>
        <v>0</v>
      </c>
      <c r="J241" s="6">
        <f t="shared" si="7"/>
        <v>0</v>
      </c>
    </row>
    <row r="242" spans="3:10" x14ac:dyDescent="0.25">
      <c r="C242" s="11" t="s">
        <v>127</v>
      </c>
      <c r="D242" s="11" t="s">
        <v>55</v>
      </c>
      <c r="E242" s="12">
        <v>139</v>
      </c>
      <c r="F242" s="5" t="s">
        <v>58</v>
      </c>
      <c r="G242" s="5" t="s">
        <v>220</v>
      </c>
      <c r="H242" s="7">
        <v>1852.2</v>
      </c>
      <c r="I242" s="2">
        <f t="shared" si="6"/>
        <v>13</v>
      </c>
      <c r="J242" s="6">
        <f t="shared" si="7"/>
        <v>24078.600000000002</v>
      </c>
    </row>
    <row r="243" spans="3:10" x14ac:dyDescent="0.25">
      <c r="C243" s="11" t="s">
        <v>127</v>
      </c>
      <c r="D243" s="11" t="s">
        <v>55</v>
      </c>
      <c r="E243" s="12">
        <v>138</v>
      </c>
      <c r="F243" s="5" t="s">
        <v>58</v>
      </c>
      <c r="G243" s="5" t="s">
        <v>221</v>
      </c>
      <c r="H243" s="7">
        <v>108518.29</v>
      </c>
      <c r="I243" s="2">
        <f t="shared" si="6"/>
        <v>13</v>
      </c>
      <c r="J243" s="6">
        <f t="shared" si="7"/>
        <v>1410737.77</v>
      </c>
    </row>
    <row r="244" spans="3:10" x14ac:dyDescent="0.25">
      <c r="C244" s="11" t="s">
        <v>127</v>
      </c>
      <c r="D244" s="11" t="s">
        <v>55</v>
      </c>
      <c r="E244" s="12">
        <v>352019</v>
      </c>
      <c r="F244" s="5" t="s">
        <v>58</v>
      </c>
      <c r="G244" s="5" t="s">
        <v>221</v>
      </c>
      <c r="H244" s="7">
        <v>6015.04</v>
      </c>
      <c r="I244" s="2">
        <f t="shared" si="6"/>
        <v>13</v>
      </c>
      <c r="J244" s="6">
        <f t="shared" si="7"/>
        <v>78195.520000000004</v>
      </c>
    </row>
    <row r="245" spans="3:10" x14ac:dyDescent="0.25">
      <c r="C245" s="11" t="s">
        <v>127</v>
      </c>
      <c r="D245" s="11" t="s">
        <v>55</v>
      </c>
      <c r="E245" s="12">
        <v>669</v>
      </c>
      <c r="F245" s="5" t="s">
        <v>128</v>
      </c>
      <c r="G245" s="5" t="s">
        <v>200</v>
      </c>
      <c r="H245" s="7">
        <v>45523.03</v>
      </c>
      <c r="I245" s="2">
        <f t="shared" si="6"/>
        <v>13</v>
      </c>
      <c r="J245" s="6">
        <f t="shared" si="7"/>
        <v>591799.39</v>
      </c>
    </row>
    <row r="246" spans="3:10" x14ac:dyDescent="0.25">
      <c r="C246" s="11" t="s">
        <v>127</v>
      </c>
      <c r="D246" s="11" t="s">
        <v>85</v>
      </c>
      <c r="E246" s="12">
        <v>1</v>
      </c>
      <c r="F246" s="5" t="s">
        <v>129</v>
      </c>
      <c r="G246" s="5" t="s">
        <v>130</v>
      </c>
      <c r="H246" s="7">
        <v>3900</v>
      </c>
      <c r="I246" s="2">
        <f t="shared" si="6"/>
        <v>16</v>
      </c>
      <c r="J246" s="6">
        <f t="shared" si="7"/>
        <v>62400</v>
      </c>
    </row>
    <row r="247" spans="3:10" x14ac:dyDescent="0.25">
      <c r="C247" s="11" t="s">
        <v>127</v>
      </c>
      <c r="D247" s="11" t="s">
        <v>131</v>
      </c>
      <c r="E247" s="12">
        <v>3</v>
      </c>
      <c r="F247" s="5" t="s">
        <v>132</v>
      </c>
      <c r="G247" s="5" t="s">
        <v>202</v>
      </c>
      <c r="H247" s="7">
        <v>5130.24</v>
      </c>
      <c r="I247" s="2">
        <f t="shared" si="6"/>
        <v>-4</v>
      </c>
      <c r="J247" s="6">
        <f t="shared" si="7"/>
        <v>-20520.96</v>
      </c>
    </row>
    <row r="248" spans="3:10" x14ac:dyDescent="0.25">
      <c r="C248" s="11" t="s">
        <v>127</v>
      </c>
      <c r="D248" s="11" t="s">
        <v>131</v>
      </c>
      <c r="E248" s="12">
        <v>586</v>
      </c>
      <c r="F248" s="5" t="s">
        <v>133</v>
      </c>
      <c r="G248" s="5" t="s">
        <v>134</v>
      </c>
      <c r="H248" s="7">
        <v>129.24</v>
      </c>
      <c r="I248" s="2">
        <f t="shared" si="6"/>
        <v>-4</v>
      </c>
      <c r="J248" s="6">
        <f t="shared" si="7"/>
        <v>-516.96</v>
      </c>
    </row>
    <row r="249" spans="3:10" x14ac:dyDescent="0.25">
      <c r="C249" s="11" t="s">
        <v>127</v>
      </c>
      <c r="D249" s="11" t="s">
        <v>22</v>
      </c>
      <c r="E249" s="12">
        <v>802019</v>
      </c>
      <c r="F249" s="5" t="s">
        <v>135</v>
      </c>
      <c r="G249" s="3" t="s">
        <v>224</v>
      </c>
      <c r="H249" s="7">
        <v>1020</v>
      </c>
      <c r="I249" s="2">
        <f t="shared" si="6"/>
        <v>197</v>
      </c>
      <c r="J249" s="6">
        <f t="shared" si="7"/>
        <v>200940</v>
      </c>
    </row>
    <row r="250" spans="3:10" x14ac:dyDescent="0.25">
      <c r="C250" s="11" t="s">
        <v>127</v>
      </c>
      <c r="D250" s="11" t="s">
        <v>24</v>
      </c>
      <c r="E250" s="12">
        <v>292019</v>
      </c>
      <c r="F250" s="5" t="s">
        <v>135</v>
      </c>
      <c r="G250" s="3" t="s">
        <v>224</v>
      </c>
      <c r="H250" s="7">
        <v>3485</v>
      </c>
      <c r="I250" s="2">
        <f t="shared" si="6"/>
        <v>166</v>
      </c>
      <c r="J250" s="6">
        <f t="shared" si="7"/>
        <v>578510</v>
      </c>
    </row>
    <row r="251" spans="3:10" x14ac:dyDescent="0.25">
      <c r="C251" s="11" t="s">
        <v>127</v>
      </c>
      <c r="D251" s="11" t="s">
        <v>24</v>
      </c>
      <c r="E251" s="12">
        <v>582019</v>
      </c>
      <c r="F251" s="5" t="s">
        <v>136</v>
      </c>
      <c r="G251" s="3" t="s">
        <v>10</v>
      </c>
      <c r="H251" s="7">
        <v>563</v>
      </c>
      <c r="I251" s="2">
        <f t="shared" si="6"/>
        <v>166</v>
      </c>
      <c r="J251" s="6">
        <f t="shared" si="7"/>
        <v>93458</v>
      </c>
    </row>
    <row r="252" spans="3:10" x14ac:dyDescent="0.25">
      <c r="C252" s="11" t="s">
        <v>127</v>
      </c>
      <c r="D252" s="11" t="s">
        <v>24</v>
      </c>
      <c r="E252" s="12">
        <v>592019</v>
      </c>
      <c r="F252" s="5" t="s">
        <v>136</v>
      </c>
      <c r="G252" s="3" t="s">
        <v>10</v>
      </c>
      <c r="H252" s="7">
        <v>1468.4</v>
      </c>
      <c r="I252" s="2">
        <f t="shared" si="6"/>
        <v>166</v>
      </c>
      <c r="J252" s="6">
        <f t="shared" si="7"/>
        <v>243754.40000000002</v>
      </c>
    </row>
    <row r="253" spans="3:10" x14ac:dyDescent="0.25">
      <c r="C253" s="11" t="s">
        <v>127</v>
      </c>
      <c r="D253" s="11" t="s">
        <v>24</v>
      </c>
      <c r="E253" s="12">
        <v>602019</v>
      </c>
      <c r="F253" s="5" t="s">
        <v>136</v>
      </c>
      <c r="G253" s="3" t="s">
        <v>10</v>
      </c>
      <c r="H253" s="7">
        <v>639.79999999999995</v>
      </c>
      <c r="I253" s="2">
        <f t="shared" si="6"/>
        <v>166</v>
      </c>
      <c r="J253" s="6">
        <f t="shared" si="7"/>
        <v>106206.79999999999</v>
      </c>
    </row>
    <row r="254" spans="3:10" x14ac:dyDescent="0.25">
      <c r="C254" s="11" t="s">
        <v>127</v>
      </c>
      <c r="D254" s="11" t="s">
        <v>24</v>
      </c>
      <c r="E254" s="12">
        <v>612019</v>
      </c>
      <c r="F254" s="5" t="s">
        <v>136</v>
      </c>
      <c r="G254" s="3" t="s">
        <v>10</v>
      </c>
      <c r="H254" s="7">
        <v>252</v>
      </c>
      <c r="I254" s="2">
        <f t="shared" si="6"/>
        <v>166</v>
      </c>
      <c r="J254" s="6">
        <f t="shared" si="7"/>
        <v>41832</v>
      </c>
    </row>
    <row r="255" spans="3:10" x14ac:dyDescent="0.25">
      <c r="C255" s="11" t="s">
        <v>127</v>
      </c>
      <c r="D255" s="11" t="s">
        <v>24</v>
      </c>
      <c r="E255" s="12">
        <v>622019</v>
      </c>
      <c r="F255" s="5" t="s">
        <v>136</v>
      </c>
      <c r="G255" s="3" t="s">
        <v>10</v>
      </c>
      <c r="H255" s="7">
        <v>94.5</v>
      </c>
      <c r="I255" s="2">
        <f t="shared" si="6"/>
        <v>166</v>
      </c>
      <c r="J255" s="6">
        <f t="shared" si="7"/>
        <v>15687</v>
      </c>
    </row>
    <row r="256" spans="3:10" x14ac:dyDescent="0.25">
      <c r="C256" s="11" t="s">
        <v>127</v>
      </c>
      <c r="D256" s="11" t="s">
        <v>24</v>
      </c>
      <c r="E256" s="12">
        <v>632019</v>
      </c>
      <c r="F256" s="5" t="s">
        <v>136</v>
      </c>
      <c r="G256" s="3" t="s">
        <v>10</v>
      </c>
      <c r="H256" s="7">
        <v>25</v>
      </c>
      <c r="I256" s="2">
        <f t="shared" si="6"/>
        <v>166</v>
      </c>
      <c r="J256" s="6">
        <f t="shared" si="7"/>
        <v>4150</v>
      </c>
    </row>
    <row r="257" spans="3:10" x14ac:dyDescent="0.25">
      <c r="C257" s="11" t="s">
        <v>127</v>
      </c>
      <c r="D257" s="11" t="s">
        <v>25</v>
      </c>
      <c r="E257" s="12">
        <v>812019</v>
      </c>
      <c r="F257" s="5" t="s">
        <v>136</v>
      </c>
      <c r="G257" s="3" t="s">
        <v>10</v>
      </c>
      <c r="H257" s="7">
        <v>1624.8</v>
      </c>
      <c r="I257" s="2">
        <f t="shared" si="6"/>
        <v>136</v>
      </c>
      <c r="J257" s="6">
        <f t="shared" si="7"/>
        <v>220972.79999999999</v>
      </c>
    </row>
    <row r="258" spans="3:10" x14ac:dyDescent="0.25">
      <c r="C258" s="11" t="s">
        <v>127</v>
      </c>
      <c r="D258" s="11" t="s">
        <v>25</v>
      </c>
      <c r="E258" s="12">
        <v>822019</v>
      </c>
      <c r="F258" s="5" t="s">
        <v>136</v>
      </c>
      <c r="G258" s="3" t="s">
        <v>10</v>
      </c>
      <c r="H258" s="7">
        <v>1089.54</v>
      </c>
      <c r="I258" s="2">
        <f t="shared" si="6"/>
        <v>136</v>
      </c>
      <c r="J258" s="6">
        <f t="shared" si="7"/>
        <v>148177.44</v>
      </c>
    </row>
    <row r="259" spans="3:10" x14ac:dyDescent="0.25">
      <c r="C259" s="11" t="s">
        <v>127</v>
      </c>
      <c r="D259" s="11" t="s">
        <v>25</v>
      </c>
      <c r="E259" s="12">
        <v>832019</v>
      </c>
      <c r="F259" s="5" t="s">
        <v>136</v>
      </c>
      <c r="G259" s="3" t="s">
        <v>10</v>
      </c>
      <c r="H259" s="7">
        <v>315</v>
      </c>
      <c r="I259" s="2">
        <f t="shared" si="6"/>
        <v>136</v>
      </c>
      <c r="J259" s="6">
        <f t="shared" si="7"/>
        <v>42840</v>
      </c>
    </row>
    <row r="260" spans="3:10" x14ac:dyDescent="0.25">
      <c r="C260" s="11" t="s">
        <v>127</v>
      </c>
      <c r="D260" s="11" t="s">
        <v>34</v>
      </c>
      <c r="E260" s="12">
        <v>11107</v>
      </c>
      <c r="F260" s="5" t="s">
        <v>23</v>
      </c>
      <c r="G260" s="3" t="s">
        <v>237</v>
      </c>
      <c r="H260" s="7">
        <v>706.1</v>
      </c>
      <c r="I260" s="2">
        <f t="shared" si="6"/>
        <v>105</v>
      </c>
      <c r="J260" s="6">
        <f t="shared" si="7"/>
        <v>74140.5</v>
      </c>
    </row>
    <row r="261" spans="3:10" x14ac:dyDescent="0.25">
      <c r="C261" s="11" t="s">
        <v>127</v>
      </c>
      <c r="D261" s="11" t="s">
        <v>34</v>
      </c>
      <c r="E261" s="12">
        <v>11140</v>
      </c>
      <c r="F261" s="5" t="s">
        <v>23</v>
      </c>
      <c r="G261" s="3" t="s">
        <v>237</v>
      </c>
      <c r="H261" s="7">
        <v>87.38</v>
      </c>
      <c r="I261" s="2">
        <f t="shared" si="6"/>
        <v>105</v>
      </c>
      <c r="J261" s="6">
        <f t="shared" si="7"/>
        <v>9174.9</v>
      </c>
    </row>
    <row r="262" spans="3:10" x14ac:dyDescent="0.25">
      <c r="C262" s="11" t="s">
        <v>127</v>
      </c>
      <c r="D262" s="11" t="s">
        <v>34</v>
      </c>
      <c r="E262" s="12">
        <v>11139</v>
      </c>
      <c r="F262" s="5" t="s">
        <v>23</v>
      </c>
      <c r="G262" s="3" t="s">
        <v>237</v>
      </c>
      <c r="H262" s="7">
        <v>29.1</v>
      </c>
      <c r="I262" s="2">
        <f t="shared" si="6"/>
        <v>105</v>
      </c>
      <c r="J262" s="6">
        <f t="shared" si="7"/>
        <v>3055.5</v>
      </c>
    </row>
    <row r="263" spans="3:10" x14ac:dyDescent="0.25">
      <c r="C263" s="11" t="s">
        <v>127</v>
      </c>
      <c r="D263" s="11" t="s">
        <v>34</v>
      </c>
      <c r="E263" s="12">
        <v>11141</v>
      </c>
      <c r="F263" s="5" t="s">
        <v>23</v>
      </c>
      <c r="G263" s="3" t="s">
        <v>237</v>
      </c>
      <c r="H263" s="7">
        <v>217.3</v>
      </c>
      <c r="I263" s="2">
        <f t="shared" si="6"/>
        <v>105</v>
      </c>
      <c r="J263" s="6">
        <f t="shared" si="7"/>
        <v>22816.5</v>
      </c>
    </row>
    <row r="264" spans="3:10" x14ac:dyDescent="0.25">
      <c r="C264" s="11" t="s">
        <v>127</v>
      </c>
      <c r="D264" s="11" t="s">
        <v>34</v>
      </c>
      <c r="E264" s="12">
        <v>11142</v>
      </c>
      <c r="F264" s="5" t="s">
        <v>23</v>
      </c>
      <c r="G264" s="3" t="s">
        <v>237</v>
      </c>
      <c r="H264" s="7">
        <v>38.799999999999997</v>
      </c>
      <c r="I264" s="2">
        <f t="shared" si="6"/>
        <v>105</v>
      </c>
      <c r="J264" s="6">
        <f t="shared" si="7"/>
        <v>4073.9999999999995</v>
      </c>
    </row>
    <row r="265" spans="3:10" x14ac:dyDescent="0.25">
      <c r="C265" s="11" t="s">
        <v>127</v>
      </c>
      <c r="D265" s="11" t="s">
        <v>34</v>
      </c>
      <c r="E265" s="12">
        <v>11153</v>
      </c>
      <c r="F265" s="5" t="s">
        <v>23</v>
      </c>
      <c r="G265" s="3" t="s">
        <v>237</v>
      </c>
      <c r="H265" s="7">
        <v>218.4</v>
      </c>
      <c r="I265" s="2">
        <f t="shared" si="6"/>
        <v>105</v>
      </c>
      <c r="J265" s="6">
        <f t="shared" si="7"/>
        <v>22932</v>
      </c>
    </row>
    <row r="266" spans="3:10" x14ac:dyDescent="0.25">
      <c r="C266" s="11" t="s">
        <v>127</v>
      </c>
      <c r="D266" s="11" t="s">
        <v>34</v>
      </c>
      <c r="E266" s="12">
        <v>11157</v>
      </c>
      <c r="F266" s="5" t="s">
        <v>23</v>
      </c>
      <c r="G266" s="3" t="s">
        <v>237</v>
      </c>
      <c r="H266" s="7">
        <v>29.1</v>
      </c>
      <c r="I266" s="2">
        <f t="shared" si="6"/>
        <v>105</v>
      </c>
      <c r="J266" s="6">
        <f t="shared" si="7"/>
        <v>3055.5</v>
      </c>
    </row>
    <row r="267" spans="3:10" x14ac:dyDescent="0.25">
      <c r="C267" s="11" t="s">
        <v>127</v>
      </c>
      <c r="D267" s="11" t="s">
        <v>34</v>
      </c>
      <c r="E267" s="12">
        <v>11158</v>
      </c>
      <c r="F267" s="5" t="s">
        <v>23</v>
      </c>
      <c r="G267" s="3" t="s">
        <v>237</v>
      </c>
      <c r="H267" s="7">
        <v>108.72</v>
      </c>
      <c r="I267" s="2">
        <f t="shared" si="6"/>
        <v>105</v>
      </c>
      <c r="J267" s="6">
        <f t="shared" si="7"/>
        <v>11415.6</v>
      </c>
    </row>
    <row r="268" spans="3:10" x14ac:dyDescent="0.25">
      <c r="C268" s="11" t="s">
        <v>127</v>
      </c>
      <c r="D268" s="11" t="s">
        <v>34</v>
      </c>
      <c r="E268" s="12">
        <v>11159</v>
      </c>
      <c r="F268" s="5" t="s">
        <v>23</v>
      </c>
      <c r="G268" s="3" t="s">
        <v>237</v>
      </c>
      <c r="H268" s="7">
        <v>348.25</v>
      </c>
      <c r="I268" s="2">
        <f t="shared" ref="I268:I331" si="8">C268-D268</f>
        <v>105</v>
      </c>
      <c r="J268" s="6">
        <f t="shared" ref="J268:J331" si="9">H268*I268</f>
        <v>36566.25</v>
      </c>
    </row>
    <row r="269" spans="3:10" x14ac:dyDescent="0.25">
      <c r="C269" s="11" t="s">
        <v>127</v>
      </c>
      <c r="D269" s="11" t="s">
        <v>34</v>
      </c>
      <c r="E269" s="12">
        <v>11167</v>
      </c>
      <c r="F269" s="5" t="s">
        <v>23</v>
      </c>
      <c r="G269" s="3" t="s">
        <v>237</v>
      </c>
      <c r="H269" s="7">
        <v>616.4</v>
      </c>
      <c r="I269" s="2">
        <f t="shared" si="8"/>
        <v>105</v>
      </c>
      <c r="J269" s="6">
        <f t="shared" si="9"/>
        <v>64722</v>
      </c>
    </row>
    <row r="270" spans="3:10" x14ac:dyDescent="0.25">
      <c r="C270" s="11" t="s">
        <v>127</v>
      </c>
      <c r="D270" s="11" t="s">
        <v>34</v>
      </c>
      <c r="E270" s="12">
        <v>11168</v>
      </c>
      <c r="F270" s="5" t="s">
        <v>23</v>
      </c>
      <c r="G270" s="3" t="s">
        <v>237</v>
      </c>
      <c r="H270" s="7">
        <v>29.1</v>
      </c>
      <c r="I270" s="2">
        <f t="shared" si="8"/>
        <v>105</v>
      </c>
      <c r="J270" s="6">
        <f t="shared" si="9"/>
        <v>3055.5</v>
      </c>
    </row>
    <row r="271" spans="3:10" x14ac:dyDescent="0.25">
      <c r="C271" s="11" t="s">
        <v>127</v>
      </c>
      <c r="D271" s="11" t="s">
        <v>34</v>
      </c>
      <c r="E271" s="12">
        <v>11169</v>
      </c>
      <c r="F271" s="5" t="s">
        <v>23</v>
      </c>
      <c r="G271" s="3" t="s">
        <v>237</v>
      </c>
      <c r="H271" s="7">
        <v>179.6</v>
      </c>
      <c r="I271" s="2">
        <f t="shared" si="8"/>
        <v>105</v>
      </c>
      <c r="J271" s="6">
        <f t="shared" si="9"/>
        <v>18858</v>
      </c>
    </row>
    <row r="272" spans="3:10" x14ac:dyDescent="0.25">
      <c r="C272" s="11" t="s">
        <v>127</v>
      </c>
      <c r="D272" s="11" t="s">
        <v>34</v>
      </c>
      <c r="E272" s="12">
        <v>11170</v>
      </c>
      <c r="F272" s="5" t="s">
        <v>23</v>
      </c>
      <c r="G272" s="3" t="s">
        <v>237</v>
      </c>
      <c r="H272" s="7">
        <v>89.8</v>
      </c>
      <c r="I272" s="2">
        <f t="shared" si="8"/>
        <v>105</v>
      </c>
      <c r="J272" s="6">
        <f t="shared" si="9"/>
        <v>9429</v>
      </c>
    </row>
    <row r="273" spans="3:10" x14ac:dyDescent="0.25">
      <c r="C273" s="11" t="s">
        <v>127</v>
      </c>
      <c r="D273" s="11" t="s">
        <v>34</v>
      </c>
      <c r="E273" s="12">
        <v>11171</v>
      </c>
      <c r="F273" s="5" t="s">
        <v>23</v>
      </c>
      <c r="G273" s="3" t="s">
        <v>237</v>
      </c>
      <c r="H273" s="7">
        <v>754.6</v>
      </c>
      <c r="I273" s="2">
        <f t="shared" si="8"/>
        <v>105</v>
      </c>
      <c r="J273" s="6">
        <f t="shared" si="9"/>
        <v>79233</v>
      </c>
    </row>
    <row r="274" spans="3:10" x14ac:dyDescent="0.25">
      <c r="C274" s="11" t="s">
        <v>127</v>
      </c>
      <c r="D274" s="11" t="s">
        <v>34</v>
      </c>
      <c r="E274" s="12">
        <v>11172</v>
      </c>
      <c r="F274" s="5" t="s">
        <v>23</v>
      </c>
      <c r="G274" s="3" t="s">
        <v>237</v>
      </c>
      <c r="H274" s="7">
        <v>832.2</v>
      </c>
      <c r="I274" s="2">
        <f t="shared" si="8"/>
        <v>105</v>
      </c>
      <c r="J274" s="6">
        <f t="shared" si="9"/>
        <v>87381</v>
      </c>
    </row>
    <row r="275" spans="3:10" x14ac:dyDescent="0.25">
      <c r="C275" s="11" t="s">
        <v>127</v>
      </c>
      <c r="D275" s="11" t="s">
        <v>34</v>
      </c>
      <c r="E275" s="12">
        <v>11173</v>
      </c>
      <c r="F275" s="5" t="s">
        <v>23</v>
      </c>
      <c r="G275" s="3" t="s">
        <v>237</v>
      </c>
      <c r="H275" s="7">
        <v>218.4</v>
      </c>
      <c r="I275" s="2">
        <f t="shared" si="8"/>
        <v>105</v>
      </c>
      <c r="J275" s="6">
        <f t="shared" si="9"/>
        <v>22932</v>
      </c>
    </row>
    <row r="276" spans="3:10" x14ac:dyDescent="0.25">
      <c r="C276" s="11" t="s">
        <v>127</v>
      </c>
      <c r="D276" s="11" t="s">
        <v>34</v>
      </c>
      <c r="E276" s="12">
        <v>11174</v>
      </c>
      <c r="F276" s="5" t="s">
        <v>23</v>
      </c>
      <c r="G276" s="3" t="s">
        <v>237</v>
      </c>
      <c r="H276" s="7">
        <v>29.1</v>
      </c>
      <c r="I276" s="2">
        <f t="shared" si="8"/>
        <v>105</v>
      </c>
      <c r="J276" s="6">
        <f t="shared" si="9"/>
        <v>3055.5</v>
      </c>
    </row>
    <row r="277" spans="3:10" x14ac:dyDescent="0.25">
      <c r="C277" s="11" t="s">
        <v>127</v>
      </c>
      <c r="D277" s="11" t="s">
        <v>34</v>
      </c>
      <c r="E277" s="12">
        <v>11175</v>
      </c>
      <c r="F277" s="5" t="s">
        <v>23</v>
      </c>
      <c r="G277" s="3" t="s">
        <v>237</v>
      </c>
      <c r="H277" s="7">
        <v>822.5</v>
      </c>
      <c r="I277" s="2">
        <f t="shared" si="8"/>
        <v>105</v>
      </c>
      <c r="J277" s="6">
        <f t="shared" si="9"/>
        <v>86362.5</v>
      </c>
    </row>
    <row r="278" spans="3:10" x14ac:dyDescent="0.25">
      <c r="C278" s="11" t="s">
        <v>127</v>
      </c>
      <c r="D278" s="11" t="s">
        <v>25</v>
      </c>
      <c r="E278" s="12">
        <v>403</v>
      </c>
      <c r="F278" s="5" t="s">
        <v>137</v>
      </c>
      <c r="G278" s="3" t="s">
        <v>200</v>
      </c>
      <c r="H278" s="7">
        <v>1566</v>
      </c>
      <c r="I278" s="2">
        <f t="shared" si="8"/>
        <v>136</v>
      </c>
      <c r="J278" s="6">
        <f t="shared" si="9"/>
        <v>212976</v>
      </c>
    </row>
    <row r="279" spans="3:10" x14ac:dyDescent="0.25">
      <c r="C279" s="11" t="s">
        <v>127</v>
      </c>
      <c r="D279" s="11" t="s">
        <v>25</v>
      </c>
      <c r="E279" s="12">
        <v>404</v>
      </c>
      <c r="F279" s="5" t="s">
        <v>137</v>
      </c>
      <c r="G279" s="3" t="s">
        <v>200</v>
      </c>
      <c r="H279" s="7">
        <v>3334.68</v>
      </c>
      <c r="I279" s="2">
        <f t="shared" si="8"/>
        <v>136</v>
      </c>
      <c r="J279" s="6">
        <f t="shared" si="9"/>
        <v>453516.48</v>
      </c>
    </row>
    <row r="280" spans="3:10" x14ac:dyDescent="0.25">
      <c r="C280" s="11" t="s">
        <v>127</v>
      </c>
      <c r="D280" s="11" t="s">
        <v>34</v>
      </c>
      <c r="E280" s="12">
        <v>712019</v>
      </c>
      <c r="F280" s="5" t="s">
        <v>136</v>
      </c>
      <c r="G280" s="3" t="s">
        <v>10</v>
      </c>
      <c r="H280" s="7">
        <v>37.44</v>
      </c>
      <c r="I280" s="2">
        <f t="shared" si="8"/>
        <v>105</v>
      </c>
      <c r="J280" s="6">
        <f t="shared" si="9"/>
        <v>3931.2</v>
      </c>
    </row>
    <row r="281" spans="3:10" x14ac:dyDescent="0.25">
      <c r="C281" s="11" t="s">
        <v>127</v>
      </c>
      <c r="D281" s="11" t="s">
        <v>34</v>
      </c>
      <c r="E281" s="12">
        <v>722019</v>
      </c>
      <c r="F281" s="5" t="s">
        <v>136</v>
      </c>
      <c r="G281" s="3" t="s">
        <v>10</v>
      </c>
      <c r="H281" s="7">
        <v>60</v>
      </c>
      <c r="I281" s="2">
        <f t="shared" si="8"/>
        <v>105</v>
      </c>
      <c r="J281" s="6">
        <f t="shared" si="9"/>
        <v>6300</v>
      </c>
    </row>
    <row r="282" spans="3:10" x14ac:dyDescent="0.25">
      <c r="C282" s="11" t="s">
        <v>127</v>
      </c>
      <c r="D282" s="11" t="s">
        <v>34</v>
      </c>
      <c r="E282" s="12">
        <v>2958</v>
      </c>
      <c r="F282" s="5" t="s">
        <v>23</v>
      </c>
      <c r="G282" s="3" t="s">
        <v>237</v>
      </c>
      <c r="H282" s="7">
        <v>154.22999999999999</v>
      </c>
      <c r="I282" s="2">
        <f t="shared" si="8"/>
        <v>105</v>
      </c>
      <c r="J282" s="6">
        <f t="shared" si="9"/>
        <v>16194.15</v>
      </c>
    </row>
    <row r="283" spans="3:10" x14ac:dyDescent="0.25">
      <c r="C283" s="11" t="s">
        <v>127</v>
      </c>
      <c r="D283" s="11" t="s">
        <v>30</v>
      </c>
      <c r="E283" s="12">
        <v>11244</v>
      </c>
      <c r="F283" s="5" t="s">
        <v>23</v>
      </c>
      <c r="G283" s="3" t="s">
        <v>237</v>
      </c>
      <c r="H283" s="7">
        <v>830.26</v>
      </c>
      <c r="I283" s="2">
        <f t="shared" si="8"/>
        <v>75</v>
      </c>
      <c r="J283" s="6">
        <f t="shared" si="9"/>
        <v>62269.5</v>
      </c>
    </row>
    <row r="284" spans="3:10" x14ac:dyDescent="0.25">
      <c r="C284" s="11" t="s">
        <v>127</v>
      </c>
      <c r="D284" s="11" t="s">
        <v>30</v>
      </c>
      <c r="E284" s="12">
        <v>11243</v>
      </c>
      <c r="F284" s="5" t="s">
        <v>23</v>
      </c>
      <c r="G284" s="3" t="s">
        <v>237</v>
      </c>
      <c r="H284" s="7">
        <v>285.2</v>
      </c>
      <c r="I284" s="2">
        <f t="shared" si="8"/>
        <v>75</v>
      </c>
      <c r="J284" s="6">
        <f t="shared" si="9"/>
        <v>21390</v>
      </c>
    </row>
    <row r="285" spans="3:10" x14ac:dyDescent="0.25">
      <c r="C285" s="11" t="s">
        <v>127</v>
      </c>
      <c r="D285" s="11" t="s">
        <v>30</v>
      </c>
      <c r="E285" s="12">
        <v>11242</v>
      </c>
      <c r="F285" s="5" t="s">
        <v>23</v>
      </c>
      <c r="G285" s="3" t="s">
        <v>237</v>
      </c>
      <c r="H285" s="7">
        <v>29.1</v>
      </c>
      <c r="I285" s="2">
        <f t="shared" si="8"/>
        <v>75</v>
      </c>
      <c r="J285" s="6">
        <f t="shared" si="9"/>
        <v>2182.5</v>
      </c>
    </row>
    <row r="286" spans="3:10" x14ac:dyDescent="0.25">
      <c r="C286" s="11" t="s">
        <v>127</v>
      </c>
      <c r="D286" s="11" t="s">
        <v>30</v>
      </c>
      <c r="E286" s="12">
        <v>11240</v>
      </c>
      <c r="F286" s="5" t="s">
        <v>23</v>
      </c>
      <c r="G286" s="3" t="s">
        <v>237</v>
      </c>
      <c r="H286" s="7">
        <v>194.15</v>
      </c>
      <c r="I286" s="2">
        <f t="shared" si="8"/>
        <v>75</v>
      </c>
      <c r="J286" s="6">
        <f t="shared" si="9"/>
        <v>14561.25</v>
      </c>
    </row>
    <row r="287" spans="3:10" x14ac:dyDescent="0.25">
      <c r="C287" s="11" t="s">
        <v>127</v>
      </c>
      <c r="D287" s="11" t="s">
        <v>30</v>
      </c>
      <c r="E287" s="12">
        <v>11241</v>
      </c>
      <c r="F287" s="5" t="s">
        <v>23</v>
      </c>
      <c r="G287" s="3" t="s">
        <v>237</v>
      </c>
      <c r="H287" s="7">
        <v>194.15</v>
      </c>
      <c r="I287" s="2">
        <f t="shared" si="8"/>
        <v>75</v>
      </c>
      <c r="J287" s="6">
        <f t="shared" si="9"/>
        <v>14561.25</v>
      </c>
    </row>
    <row r="288" spans="3:10" x14ac:dyDescent="0.25">
      <c r="C288" s="11" t="s">
        <v>127</v>
      </c>
      <c r="D288" s="11" t="s">
        <v>30</v>
      </c>
      <c r="E288" s="12">
        <v>11263</v>
      </c>
      <c r="F288" s="5" t="s">
        <v>23</v>
      </c>
      <c r="G288" s="3" t="s">
        <v>237</v>
      </c>
      <c r="H288" s="7">
        <v>393.15</v>
      </c>
      <c r="I288" s="2">
        <f t="shared" si="8"/>
        <v>75</v>
      </c>
      <c r="J288" s="6">
        <f t="shared" si="9"/>
        <v>29486.25</v>
      </c>
    </row>
    <row r="289" spans="3:10" x14ac:dyDescent="0.25">
      <c r="C289" s="11" t="s">
        <v>127</v>
      </c>
      <c r="D289" s="11" t="s">
        <v>30</v>
      </c>
      <c r="E289" s="12">
        <v>11262</v>
      </c>
      <c r="F289" s="5" t="s">
        <v>23</v>
      </c>
      <c r="G289" s="3" t="s">
        <v>237</v>
      </c>
      <c r="H289" s="7">
        <v>29.1</v>
      </c>
      <c r="I289" s="2">
        <f t="shared" si="8"/>
        <v>75</v>
      </c>
      <c r="J289" s="6">
        <f t="shared" si="9"/>
        <v>2182.5</v>
      </c>
    </row>
    <row r="290" spans="3:10" x14ac:dyDescent="0.25">
      <c r="C290" s="11" t="s">
        <v>127</v>
      </c>
      <c r="D290" s="11" t="s">
        <v>30</v>
      </c>
      <c r="E290" s="12">
        <v>11264</v>
      </c>
      <c r="F290" s="5" t="s">
        <v>23</v>
      </c>
      <c r="G290" s="3" t="s">
        <v>237</v>
      </c>
      <c r="H290" s="7">
        <v>48.5</v>
      </c>
      <c r="I290" s="2">
        <f t="shared" si="8"/>
        <v>75</v>
      </c>
      <c r="J290" s="6">
        <f t="shared" si="9"/>
        <v>3637.5</v>
      </c>
    </row>
    <row r="291" spans="3:10" x14ac:dyDescent="0.25">
      <c r="C291" s="11" t="s">
        <v>127</v>
      </c>
      <c r="D291" s="11" t="s">
        <v>30</v>
      </c>
      <c r="E291" s="12">
        <v>11289</v>
      </c>
      <c r="F291" s="5" t="s">
        <v>23</v>
      </c>
      <c r="G291" s="3" t="s">
        <v>237</v>
      </c>
      <c r="H291" s="7">
        <v>218.4</v>
      </c>
      <c r="I291" s="2">
        <f t="shared" si="8"/>
        <v>75</v>
      </c>
      <c r="J291" s="6">
        <f t="shared" si="9"/>
        <v>16380</v>
      </c>
    </row>
    <row r="292" spans="3:10" x14ac:dyDescent="0.25">
      <c r="C292" s="11" t="s">
        <v>127</v>
      </c>
      <c r="D292" s="11" t="s">
        <v>30</v>
      </c>
      <c r="E292" s="12">
        <v>11291</v>
      </c>
      <c r="F292" s="5" t="s">
        <v>23</v>
      </c>
      <c r="G292" s="3" t="s">
        <v>237</v>
      </c>
      <c r="H292" s="7">
        <v>194.15</v>
      </c>
      <c r="I292" s="2">
        <f t="shared" si="8"/>
        <v>75</v>
      </c>
      <c r="J292" s="6">
        <f t="shared" si="9"/>
        <v>14561.25</v>
      </c>
    </row>
    <row r="293" spans="3:10" x14ac:dyDescent="0.25">
      <c r="C293" s="11" t="s">
        <v>127</v>
      </c>
      <c r="D293" s="11" t="s">
        <v>30</v>
      </c>
      <c r="E293" s="12">
        <v>11295</v>
      </c>
      <c r="F293" s="5" t="s">
        <v>23</v>
      </c>
      <c r="G293" s="3" t="s">
        <v>237</v>
      </c>
      <c r="H293" s="7">
        <v>194.15</v>
      </c>
      <c r="I293" s="2">
        <f t="shared" si="8"/>
        <v>75</v>
      </c>
      <c r="J293" s="6">
        <f t="shared" si="9"/>
        <v>14561.25</v>
      </c>
    </row>
    <row r="294" spans="3:10" x14ac:dyDescent="0.25">
      <c r="C294" s="11" t="s">
        <v>127</v>
      </c>
      <c r="D294" s="11" t="s">
        <v>30</v>
      </c>
      <c r="E294" s="12">
        <v>11294</v>
      </c>
      <c r="F294" s="5" t="s">
        <v>23</v>
      </c>
      <c r="G294" s="3" t="s">
        <v>237</v>
      </c>
      <c r="H294" s="7">
        <v>99.5</v>
      </c>
      <c r="I294" s="2">
        <f t="shared" si="8"/>
        <v>75</v>
      </c>
      <c r="J294" s="6">
        <f t="shared" si="9"/>
        <v>7462.5</v>
      </c>
    </row>
    <row r="295" spans="3:10" x14ac:dyDescent="0.25">
      <c r="C295" s="11" t="s">
        <v>127</v>
      </c>
      <c r="D295" s="11" t="s">
        <v>30</v>
      </c>
      <c r="E295" s="12">
        <v>11293</v>
      </c>
      <c r="F295" s="5" t="s">
        <v>23</v>
      </c>
      <c r="G295" s="3" t="s">
        <v>237</v>
      </c>
      <c r="H295" s="7">
        <v>38.799999999999997</v>
      </c>
      <c r="I295" s="2">
        <f t="shared" si="8"/>
        <v>75</v>
      </c>
      <c r="J295" s="6">
        <f t="shared" si="9"/>
        <v>2910</v>
      </c>
    </row>
    <row r="296" spans="3:10" x14ac:dyDescent="0.25">
      <c r="C296" s="11" t="s">
        <v>127</v>
      </c>
      <c r="D296" s="11" t="s">
        <v>30</v>
      </c>
      <c r="E296" s="12">
        <v>11292</v>
      </c>
      <c r="F296" s="5" t="s">
        <v>23</v>
      </c>
      <c r="G296" s="3" t="s">
        <v>237</v>
      </c>
      <c r="H296" s="7">
        <v>194.15</v>
      </c>
      <c r="I296" s="2">
        <f t="shared" si="8"/>
        <v>75</v>
      </c>
      <c r="J296" s="6">
        <f t="shared" si="9"/>
        <v>14561.25</v>
      </c>
    </row>
    <row r="297" spans="3:10" x14ac:dyDescent="0.25">
      <c r="C297" s="11" t="s">
        <v>127</v>
      </c>
      <c r="D297" s="11" t="s">
        <v>30</v>
      </c>
      <c r="E297" s="12">
        <v>11285</v>
      </c>
      <c r="F297" s="5" t="s">
        <v>23</v>
      </c>
      <c r="G297" s="3" t="s">
        <v>237</v>
      </c>
      <c r="H297" s="7">
        <v>108.72</v>
      </c>
      <c r="I297" s="2">
        <f t="shared" si="8"/>
        <v>75</v>
      </c>
      <c r="J297" s="6">
        <f t="shared" si="9"/>
        <v>8154</v>
      </c>
    </row>
    <row r="298" spans="3:10" x14ac:dyDescent="0.25">
      <c r="C298" s="11" t="s">
        <v>127</v>
      </c>
      <c r="D298" s="11" t="s">
        <v>30</v>
      </c>
      <c r="E298" s="12">
        <v>11286</v>
      </c>
      <c r="F298" s="5" t="s">
        <v>23</v>
      </c>
      <c r="G298" s="3" t="s">
        <v>237</v>
      </c>
      <c r="H298" s="7">
        <v>199</v>
      </c>
      <c r="I298" s="2">
        <f t="shared" si="8"/>
        <v>75</v>
      </c>
      <c r="J298" s="6">
        <f t="shared" si="9"/>
        <v>14925</v>
      </c>
    </row>
    <row r="299" spans="3:10" x14ac:dyDescent="0.25">
      <c r="C299" s="11" t="s">
        <v>127</v>
      </c>
      <c r="D299" s="11" t="s">
        <v>30</v>
      </c>
      <c r="E299" s="12">
        <v>11287</v>
      </c>
      <c r="F299" s="5" t="s">
        <v>23</v>
      </c>
      <c r="G299" s="3" t="s">
        <v>237</v>
      </c>
      <c r="H299" s="7">
        <v>29.1</v>
      </c>
      <c r="I299" s="2">
        <f t="shared" si="8"/>
        <v>75</v>
      </c>
      <c r="J299" s="6">
        <f t="shared" si="9"/>
        <v>2182.5</v>
      </c>
    </row>
    <row r="300" spans="3:10" x14ac:dyDescent="0.25">
      <c r="C300" s="11" t="s">
        <v>127</v>
      </c>
      <c r="D300" s="11" t="s">
        <v>30</v>
      </c>
      <c r="E300" s="12">
        <v>11288</v>
      </c>
      <c r="F300" s="5" t="s">
        <v>23</v>
      </c>
      <c r="G300" s="3" t="s">
        <v>237</v>
      </c>
      <c r="H300" s="7">
        <v>97.08</v>
      </c>
      <c r="I300" s="2">
        <f t="shared" si="8"/>
        <v>75</v>
      </c>
      <c r="J300" s="6">
        <f t="shared" si="9"/>
        <v>7281</v>
      </c>
    </row>
    <row r="301" spans="3:10" x14ac:dyDescent="0.25">
      <c r="C301" s="11" t="s">
        <v>127</v>
      </c>
      <c r="D301" s="11" t="s">
        <v>30</v>
      </c>
      <c r="E301" s="12">
        <v>11290</v>
      </c>
      <c r="F301" s="5" t="s">
        <v>23</v>
      </c>
      <c r="G301" s="3" t="s">
        <v>237</v>
      </c>
      <c r="H301" s="7">
        <v>29.1</v>
      </c>
      <c r="I301" s="2">
        <f t="shared" si="8"/>
        <v>75</v>
      </c>
      <c r="J301" s="6">
        <f t="shared" si="9"/>
        <v>2182.5</v>
      </c>
    </row>
    <row r="302" spans="3:10" x14ac:dyDescent="0.25">
      <c r="C302" s="11" t="s">
        <v>127</v>
      </c>
      <c r="D302" s="11" t="s">
        <v>30</v>
      </c>
      <c r="E302" s="12">
        <v>11339</v>
      </c>
      <c r="F302" s="5" t="s">
        <v>23</v>
      </c>
      <c r="G302" s="3" t="s">
        <v>237</v>
      </c>
      <c r="H302" s="7">
        <v>194.15</v>
      </c>
      <c r="I302" s="2">
        <f t="shared" si="8"/>
        <v>75</v>
      </c>
      <c r="J302" s="6">
        <f t="shared" si="9"/>
        <v>14561.25</v>
      </c>
    </row>
    <row r="303" spans="3:10" x14ac:dyDescent="0.25">
      <c r="C303" s="11" t="s">
        <v>127</v>
      </c>
      <c r="D303" s="11" t="s">
        <v>30</v>
      </c>
      <c r="E303" s="12">
        <v>11340</v>
      </c>
      <c r="F303" s="5" t="s">
        <v>23</v>
      </c>
      <c r="G303" s="3" t="s">
        <v>237</v>
      </c>
      <c r="H303" s="7">
        <v>217.43</v>
      </c>
      <c r="I303" s="2">
        <f t="shared" si="8"/>
        <v>75</v>
      </c>
      <c r="J303" s="6">
        <f t="shared" si="9"/>
        <v>16307.25</v>
      </c>
    </row>
    <row r="304" spans="3:10" x14ac:dyDescent="0.25">
      <c r="C304" s="11" t="s">
        <v>127</v>
      </c>
      <c r="D304" s="11" t="s">
        <v>30</v>
      </c>
      <c r="E304" s="12">
        <v>11342</v>
      </c>
      <c r="F304" s="5" t="s">
        <v>23</v>
      </c>
      <c r="G304" s="3" t="s">
        <v>237</v>
      </c>
      <c r="H304" s="7">
        <v>29.1</v>
      </c>
      <c r="I304" s="2">
        <f t="shared" si="8"/>
        <v>75</v>
      </c>
      <c r="J304" s="6">
        <f t="shared" si="9"/>
        <v>2182.5</v>
      </c>
    </row>
    <row r="305" spans="3:10" x14ac:dyDescent="0.25">
      <c r="C305" s="11" t="s">
        <v>127</v>
      </c>
      <c r="D305" s="11" t="s">
        <v>30</v>
      </c>
      <c r="E305" s="12">
        <v>11343</v>
      </c>
      <c r="F305" s="5" t="s">
        <v>23</v>
      </c>
      <c r="G305" s="3" t="s">
        <v>237</v>
      </c>
      <c r="H305" s="7">
        <v>108.72</v>
      </c>
      <c r="I305" s="2">
        <f t="shared" si="8"/>
        <v>75</v>
      </c>
      <c r="J305" s="6">
        <f t="shared" si="9"/>
        <v>8154</v>
      </c>
    </row>
    <row r="306" spans="3:10" x14ac:dyDescent="0.25">
      <c r="C306" s="11" t="s">
        <v>127</v>
      </c>
      <c r="D306" s="11" t="s">
        <v>30</v>
      </c>
      <c r="E306" s="12">
        <v>11344</v>
      </c>
      <c r="F306" s="5" t="s">
        <v>23</v>
      </c>
      <c r="G306" s="3" t="s">
        <v>237</v>
      </c>
      <c r="H306" s="7">
        <v>217.3</v>
      </c>
      <c r="I306" s="2">
        <f t="shared" si="8"/>
        <v>75</v>
      </c>
      <c r="J306" s="6">
        <f t="shared" si="9"/>
        <v>16297.5</v>
      </c>
    </row>
    <row r="307" spans="3:10" x14ac:dyDescent="0.25">
      <c r="C307" s="11" t="s">
        <v>127</v>
      </c>
      <c r="D307" s="11" t="s">
        <v>30</v>
      </c>
      <c r="E307" s="12">
        <v>11345</v>
      </c>
      <c r="F307" s="5" t="s">
        <v>23</v>
      </c>
      <c r="G307" s="3" t="s">
        <v>237</v>
      </c>
      <c r="H307" s="7">
        <v>29.1</v>
      </c>
      <c r="I307" s="2">
        <f t="shared" si="8"/>
        <v>75</v>
      </c>
      <c r="J307" s="6">
        <f t="shared" si="9"/>
        <v>2182.5</v>
      </c>
    </row>
    <row r="308" spans="3:10" x14ac:dyDescent="0.25">
      <c r="C308" s="11" t="s">
        <v>127</v>
      </c>
      <c r="D308" s="11" t="s">
        <v>30</v>
      </c>
      <c r="E308" s="12">
        <v>11346</v>
      </c>
      <c r="F308" s="5" t="s">
        <v>23</v>
      </c>
      <c r="G308" s="3" t="s">
        <v>237</v>
      </c>
      <c r="H308" s="7">
        <v>298.5</v>
      </c>
      <c r="I308" s="2">
        <f t="shared" si="8"/>
        <v>75</v>
      </c>
      <c r="J308" s="6">
        <f t="shared" si="9"/>
        <v>22387.5</v>
      </c>
    </row>
    <row r="309" spans="3:10" x14ac:dyDescent="0.25">
      <c r="C309" s="11" t="s">
        <v>127</v>
      </c>
      <c r="D309" s="11" t="s">
        <v>30</v>
      </c>
      <c r="E309" s="12">
        <v>11341</v>
      </c>
      <c r="F309" s="5" t="s">
        <v>23</v>
      </c>
      <c r="G309" s="3" t="s">
        <v>237</v>
      </c>
      <c r="H309" s="7">
        <v>97.08</v>
      </c>
      <c r="I309" s="2">
        <f t="shared" si="8"/>
        <v>75</v>
      </c>
      <c r="J309" s="6">
        <f t="shared" si="9"/>
        <v>7281</v>
      </c>
    </row>
    <row r="310" spans="3:10" x14ac:dyDescent="0.25">
      <c r="C310" s="11" t="s">
        <v>127</v>
      </c>
      <c r="D310" s="11" t="s">
        <v>30</v>
      </c>
      <c r="E310" s="12">
        <v>21049</v>
      </c>
      <c r="F310" s="5" t="s">
        <v>23</v>
      </c>
      <c r="G310" s="3" t="s">
        <v>237</v>
      </c>
      <c r="H310" s="7">
        <v>199</v>
      </c>
      <c r="I310" s="2">
        <f t="shared" si="8"/>
        <v>75</v>
      </c>
      <c r="J310" s="6">
        <f t="shared" si="9"/>
        <v>14925</v>
      </c>
    </row>
    <row r="311" spans="3:10" x14ac:dyDescent="0.25">
      <c r="C311" s="11" t="s">
        <v>127</v>
      </c>
      <c r="D311" s="11" t="s">
        <v>25</v>
      </c>
      <c r="E311" s="12">
        <v>4619</v>
      </c>
      <c r="F311" s="5" t="s">
        <v>138</v>
      </c>
      <c r="G311" s="3" t="s">
        <v>239</v>
      </c>
      <c r="H311" s="7">
        <v>11760</v>
      </c>
      <c r="I311" s="2">
        <f t="shared" si="8"/>
        <v>136</v>
      </c>
      <c r="J311" s="6">
        <f t="shared" si="9"/>
        <v>1599360</v>
      </c>
    </row>
    <row r="312" spans="3:10" x14ac:dyDescent="0.25">
      <c r="C312" s="11" t="s">
        <v>127</v>
      </c>
      <c r="D312" s="11" t="s">
        <v>30</v>
      </c>
      <c r="E312" s="12">
        <v>21022</v>
      </c>
      <c r="F312" s="5" t="s">
        <v>23</v>
      </c>
      <c r="G312" s="3" t="s">
        <v>237</v>
      </c>
      <c r="H312" s="7">
        <v>104.76</v>
      </c>
      <c r="I312" s="2">
        <f t="shared" si="8"/>
        <v>75</v>
      </c>
      <c r="J312" s="6">
        <f t="shared" si="9"/>
        <v>7857</v>
      </c>
    </row>
    <row r="313" spans="3:10" x14ac:dyDescent="0.25">
      <c r="C313" s="11" t="s">
        <v>127</v>
      </c>
      <c r="D313" s="11" t="s">
        <v>30</v>
      </c>
      <c r="E313" s="12">
        <v>21064</v>
      </c>
      <c r="F313" s="5" t="s">
        <v>23</v>
      </c>
      <c r="G313" s="3" t="s">
        <v>237</v>
      </c>
      <c r="H313" s="7">
        <v>166.71</v>
      </c>
      <c r="I313" s="2">
        <f t="shared" si="8"/>
        <v>75</v>
      </c>
      <c r="J313" s="6">
        <f t="shared" si="9"/>
        <v>12503.25</v>
      </c>
    </row>
    <row r="314" spans="3:10" x14ac:dyDescent="0.25">
      <c r="C314" s="11" t="s">
        <v>127</v>
      </c>
      <c r="D314" s="11" t="s">
        <v>30</v>
      </c>
      <c r="E314" s="12">
        <v>497</v>
      </c>
      <c r="F314" s="5" t="s">
        <v>137</v>
      </c>
      <c r="G314" s="3" t="s">
        <v>200</v>
      </c>
      <c r="H314" s="7">
        <v>1740</v>
      </c>
      <c r="I314" s="2">
        <f t="shared" si="8"/>
        <v>75</v>
      </c>
      <c r="J314" s="6">
        <f t="shared" si="9"/>
        <v>130500</v>
      </c>
    </row>
    <row r="315" spans="3:10" x14ac:dyDescent="0.25">
      <c r="C315" s="11" t="s">
        <v>127</v>
      </c>
      <c r="D315" s="11" t="s">
        <v>139</v>
      </c>
      <c r="E315" s="12">
        <v>1029</v>
      </c>
      <c r="F315" s="5" t="s">
        <v>62</v>
      </c>
      <c r="G315" s="3" t="s">
        <v>104</v>
      </c>
      <c r="H315" s="7">
        <v>250</v>
      </c>
      <c r="I315" s="2">
        <f t="shared" si="8"/>
        <v>52</v>
      </c>
      <c r="J315" s="6">
        <f t="shared" si="9"/>
        <v>13000</v>
      </c>
    </row>
    <row r="316" spans="3:10" x14ac:dyDescent="0.25">
      <c r="C316" s="11" t="s">
        <v>127</v>
      </c>
      <c r="D316" s="11" t="s">
        <v>57</v>
      </c>
      <c r="E316" s="12">
        <v>1321</v>
      </c>
      <c r="F316" s="5" t="s">
        <v>140</v>
      </c>
      <c r="G316" s="5" t="s">
        <v>171</v>
      </c>
      <c r="H316" s="7">
        <v>37470.57</v>
      </c>
      <c r="I316" s="2">
        <f t="shared" si="8"/>
        <v>45</v>
      </c>
      <c r="J316" s="6">
        <f t="shared" si="9"/>
        <v>1686175.65</v>
      </c>
    </row>
    <row r="317" spans="3:10" x14ac:dyDescent="0.25">
      <c r="C317" s="11" t="s">
        <v>127</v>
      </c>
      <c r="D317" s="11" t="s">
        <v>57</v>
      </c>
      <c r="E317" s="12">
        <v>618</v>
      </c>
      <c r="F317" s="5" t="s">
        <v>128</v>
      </c>
      <c r="G317" s="5" t="s">
        <v>200</v>
      </c>
      <c r="H317" s="7">
        <v>104466.04</v>
      </c>
      <c r="I317" s="2">
        <f t="shared" si="8"/>
        <v>45</v>
      </c>
      <c r="J317" s="6">
        <f t="shared" si="9"/>
        <v>4700971.8</v>
      </c>
    </row>
    <row r="318" spans="3:10" x14ac:dyDescent="0.25">
      <c r="C318" s="11" t="s">
        <v>127</v>
      </c>
      <c r="D318" s="11" t="s">
        <v>35</v>
      </c>
      <c r="E318" s="12">
        <v>162019</v>
      </c>
      <c r="F318" s="5" t="s">
        <v>58</v>
      </c>
      <c r="G318" s="3" t="s">
        <v>221</v>
      </c>
      <c r="H318" s="7">
        <v>7034.21</v>
      </c>
      <c r="I318" s="2">
        <f t="shared" si="8"/>
        <v>44</v>
      </c>
      <c r="J318" s="6">
        <f t="shared" si="9"/>
        <v>309505.24</v>
      </c>
    </row>
    <row r="319" spans="3:10" x14ac:dyDescent="0.25">
      <c r="C319" s="11" t="s">
        <v>131</v>
      </c>
      <c r="D319" s="11" t="s">
        <v>131</v>
      </c>
      <c r="E319" s="12">
        <v>42397</v>
      </c>
      <c r="F319" s="5" t="s">
        <v>48</v>
      </c>
      <c r="G319" s="5" t="s">
        <v>97</v>
      </c>
      <c r="H319" s="7">
        <v>85.83</v>
      </c>
      <c r="I319" s="2">
        <f t="shared" si="8"/>
        <v>0</v>
      </c>
      <c r="J319" s="6">
        <f t="shared" si="9"/>
        <v>0</v>
      </c>
    </row>
    <row r="320" spans="3:10" x14ac:dyDescent="0.25">
      <c r="C320" s="11" t="s">
        <v>131</v>
      </c>
      <c r="D320" s="11" t="s">
        <v>131</v>
      </c>
      <c r="E320" s="12">
        <v>42155</v>
      </c>
      <c r="F320" s="5" t="s">
        <v>48</v>
      </c>
      <c r="G320" s="5" t="s">
        <v>97</v>
      </c>
      <c r="H320" s="7">
        <v>300.73</v>
      </c>
      <c r="I320" s="2">
        <f t="shared" si="8"/>
        <v>0</v>
      </c>
      <c r="J320" s="6">
        <f t="shared" si="9"/>
        <v>0</v>
      </c>
    </row>
    <row r="321" spans="3:10" x14ac:dyDescent="0.25">
      <c r="C321" s="11" t="s">
        <v>131</v>
      </c>
      <c r="D321" s="11" t="s">
        <v>131</v>
      </c>
      <c r="E321" s="12">
        <v>42029</v>
      </c>
      <c r="F321" s="5" t="s">
        <v>48</v>
      </c>
      <c r="G321" s="5" t="s">
        <v>97</v>
      </c>
      <c r="H321" s="7">
        <v>4970.21</v>
      </c>
      <c r="I321" s="2">
        <f t="shared" si="8"/>
        <v>0</v>
      </c>
      <c r="J321" s="6">
        <f t="shared" si="9"/>
        <v>0</v>
      </c>
    </row>
    <row r="322" spans="3:10" x14ac:dyDescent="0.25">
      <c r="C322" s="11" t="s">
        <v>131</v>
      </c>
      <c r="D322" s="11" t="s">
        <v>131</v>
      </c>
      <c r="E322" s="12">
        <v>42028</v>
      </c>
      <c r="F322" s="5" t="s">
        <v>48</v>
      </c>
      <c r="G322" s="5" t="s">
        <v>97</v>
      </c>
      <c r="H322" s="7">
        <v>33310.35</v>
      </c>
      <c r="I322" s="2">
        <f t="shared" si="8"/>
        <v>0</v>
      </c>
      <c r="J322" s="6">
        <f t="shared" si="9"/>
        <v>0</v>
      </c>
    </row>
    <row r="323" spans="3:10" x14ac:dyDescent="0.25">
      <c r="C323" s="11" t="s">
        <v>141</v>
      </c>
      <c r="D323" s="11" t="s">
        <v>141</v>
      </c>
      <c r="E323" s="12">
        <v>695</v>
      </c>
      <c r="F323" s="5" t="s">
        <v>11</v>
      </c>
      <c r="G323" s="5" t="s">
        <v>10</v>
      </c>
      <c r="H323" s="7">
        <v>5.0999999999999996</v>
      </c>
      <c r="I323" s="2">
        <f t="shared" si="8"/>
        <v>0</v>
      </c>
      <c r="J323" s="6">
        <f t="shared" si="9"/>
        <v>0</v>
      </c>
    </row>
    <row r="324" spans="3:10" x14ac:dyDescent="0.25">
      <c r="C324" s="11" t="s">
        <v>143</v>
      </c>
      <c r="D324" s="11" t="s">
        <v>143</v>
      </c>
      <c r="E324" s="12">
        <v>33886</v>
      </c>
      <c r="F324" s="5" t="s">
        <v>142</v>
      </c>
      <c r="G324" s="5" t="s">
        <v>240</v>
      </c>
      <c r="H324" s="7">
        <v>28</v>
      </c>
      <c r="I324" s="2">
        <f t="shared" si="8"/>
        <v>0</v>
      </c>
      <c r="J324" s="6">
        <f t="shared" si="9"/>
        <v>0</v>
      </c>
    </row>
    <row r="325" spans="3:10" x14ac:dyDescent="0.25">
      <c r="C325" s="11" t="s">
        <v>145</v>
      </c>
      <c r="D325" s="11" t="s">
        <v>55</v>
      </c>
      <c r="E325" s="12">
        <v>1220</v>
      </c>
      <c r="F325" s="5" t="s">
        <v>144</v>
      </c>
      <c r="G325" s="5" t="s">
        <v>134</v>
      </c>
      <c r="H325" s="7">
        <v>3000</v>
      </c>
      <c r="I325" s="2">
        <f t="shared" si="8"/>
        <v>20</v>
      </c>
      <c r="J325" s="6">
        <f t="shared" si="9"/>
        <v>60000</v>
      </c>
    </row>
    <row r="326" spans="3:10" x14ac:dyDescent="0.25">
      <c r="C326" s="11" t="s">
        <v>145</v>
      </c>
      <c r="D326" s="11" t="s">
        <v>5</v>
      </c>
      <c r="E326" s="12">
        <v>28</v>
      </c>
      <c r="F326" s="5" t="s">
        <v>17</v>
      </c>
      <c r="G326" s="3" t="s">
        <v>254</v>
      </c>
      <c r="H326" s="7">
        <v>870</v>
      </c>
      <c r="I326" s="2">
        <f t="shared" si="8"/>
        <v>265</v>
      </c>
      <c r="J326" s="6">
        <f t="shared" si="9"/>
        <v>230550</v>
      </c>
    </row>
    <row r="327" spans="3:10" x14ac:dyDescent="0.25">
      <c r="C327" s="11" t="s">
        <v>145</v>
      </c>
      <c r="D327" s="11" t="s">
        <v>5</v>
      </c>
      <c r="E327" s="12">
        <v>1719</v>
      </c>
      <c r="F327" s="5" t="s">
        <v>146</v>
      </c>
      <c r="G327" s="3" t="s">
        <v>238</v>
      </c>
      <c r="H327" s="7">
        <v>350</v>
      </c>
      <c r="I327" s="2">
        <f t="shared" si="8"/>
        <v>265</v>
      </c>
      <c r="J327" s="6">
        <f t="shared" si="9"/>
        <v>92750</v>
      </c>
    </row>
    <row r="328" spans="3:10" x14ac:dyDescent="0.25">
      <c r="C328" s="11" t="s">
        <v>145</v>
      </c>
      <c r="D328" s="11" t="s">
        <v>5</v>
      </c>
      <c r="E328" s="12">
        <v>1819</v>
      </c>
      <c r="F328" s="5" t="s">
        <v>146</v>
      </c>
      <c r="G328" s="3" t="s">
        <v>104</v>
      </c>
      <c r="H328" s="7">
        <v>2859.75</v>
      </c>
      <c r="I328" s="2">
        <f t="shared" si="8"/>
        <v>265</v>
      </c>
      <c r="J328" s="6">
        <f t="shared" si="9"/>
        <v>757833.75</v>
      </c>
    </row>
    <row r="329" spans="3:10" x14ac:dyDescent="0.25">
      <c r="C329" s="11" t="s">
        <v>145</v>
      </c>
      <c r="D329" s="11" t="s">
        <v>5</v>
      </c>
      <c r="E329" s="12">
        <v>146</v>
      </c>
      <c r="F329" s="5" t="s">
        <v>147</v>
      </c>
      <c r="G329" s="3" t="s">
        <v>243</v>
      </c>
      <c r="H329" s="7">
        <v>3200</v>
      </c>
      <c r="I329" s="2">
        <f t="shared" si="8"/>
        <v>265</v>
      </c>
      <c r="J329" s="6">
        <f t="shared" si="9"/>
        <v>848000</v>
      </c>
    </row>
    <row r="330" spans="3:10" x14ac:dyDescent="0.25">
      <c r="C330" s="11" t="s">
        <v>145</v>
      </c>
      <c r="D330" s="11" t="s">
        <v>22</v>
      </c>
      <c r="E330" s="12">
        <v>68</v>
      </c>
      <c r="F330" s="5" t="s">
        <v>17</v>
      </c>
      <c r="G330" s="3" t="s">
        <v>254</v>
      </c>
      <c r="H330" s="7">
        <v>870</v>
      </c>
      <c r="I330" s="2">
        <f t="shared" si="8"/>
        <v>204</v>
      </c>
      <c r="J330" s="6">
        <f t="shared" si="9"/>
        <v>177480</v>
      </c>
    </row>
    <row r="331" spans="3:10" x14ac:dyDescent="0.25">
      <c r="C331" s="11" t="s">
        <v>145</v>
      </c>
      <c r="D331" s="11" t="s">
        <v>5</v>
      </c>
      <c r="E331" s="12">
        <v>13</v>
      </c>
      <c r="F331" s="5" t="s">
        <v>148</v>
      </c>
      <c r="G331" s="3" t="s">
        <v>104</v>
      </c>
      <c r="H331" s="7">
        <v>25683.01</v>
      </c>
      <c r="I331" s="2">
        <f t="shared" si="8"/>
        <v>265</v>
      </c>
      <c r="J331" s="6">
        <f t="shared" si="9"/>
        <v>6805997.6499999994</v>
      </c>
    </row>
    <row r="332" spans="3:10" x14ac:dyDescent="0.25">
      <c r="C332" s="11" t="s">
        <v>145</v>
      </c>
      <c r="D332" s="11" t="s">
        <v>7</v>
      </c>
      <c r="E332" s="12">
        <v>198</v>
      </c>
      <c r="F332" s="5" t="s">
        <v>147</v>
      </c>
      <c r="G332" s="3" t="s">
        <v>243</v>
      </c>
      <c r="H332" s="7">
        <v>3200</v>
      </c>
      <c r="I332" s="2">
        <f t="shared" ref="I332:I395" si="10">C332-D332</f>
        <v>235</v>
      </c>
      <c r="J332" s="6">
        <f t="shared" ref="J332:J395" si="11">H332*I332</f>
        <v>752000</v>
      </c>
    </row>
    <row r="333" spans="3:10" x14ac:dyDescent="0.25">
      <c r="C333" s="11" t="s">
        <v>145</v>
      </c>
      <c r="D333" s="11" t="s">
        <v>7</v>
      </c>
      <c r="E333" s="12">
        <v>94</v>
      </c>
      <c r="F333" s="5" t="s">
        <v>17</v>
      </c>
      <c r="G333" s="5" t="s">
        <v>18</v>
      </c>
      <c r="H333" s="7">
        <v>360</v>
      </c>
      <c r="I333" s="2">
        <f t="shared" si="10"/>
        <v>235</v>
      </c>
      <c r="J333" s="6">
        <f t="shared" si="11"/>
        <v>84600</v>
      </c>
    </row>
    <row r="334" spans="3:10" x14ac:dyDescent="0.25">
      <c r="C334" s="11" t="s">
        <v>145</v>
      </c>
      <c r="D334" s="11" t="s">
        <v>22</v>
      </c>
      <c r="E334" s="12">
        <v>262</v>
      </c>
      <c r="F334" s="5" t="s">
        <v>147</v>
      </c>
      <c r="G334" s="3" t="s">
        <v>243</v>
      </c>
      <c r="H334" s="7">
        <v>3200</v>
      </c>
      <c r="I334" s="2">
        <f t="shared" si="10"/>
        <v>204</v>
      </c>
      <c r="J334" s="6">
        <f t="shared" si="11"/>
        <v>652800</v>
      </c>
    </row>
    <row r="335" spans="3:10" x14ac:dyDescent="0.25">
      <c r="C335" s="11" t="s">
        <v>145</v>
      </c>
      <c r="D335" s="11" t="s">
        <v>24</v>
      </c>
      <c r="E335" s="12">
        <v>69</v>
      </c>
      <c r="F335" s="5" t="s">
        <v>149</v>
      </c>
      <c r="G335" s="3" t="s">
        <v>247</v>
      </c>
      <c r="H335" s="7">
        <v>40128.82</v>
      </c>
      <c r="I335" s="2">
        <f t="shared" si="10"/>
        <v>173</v>
      </c>
      <c r="J335" s="6">
        <f t="shared" si="11"/>
        <v>6942285.8600000003</v>
      </c>
    </row>
    <row r="336" spans="3:10" x14ac:dyDescent="0.25">
      <c r="C336" s="11" t="s">
        <v>145</v>
      </c>
      <c r="D336" s="11" t="s">
        <v>24</v>
      </c>
      <c r="E336" s="12">
        <v>325</v>
      </c>
      <c r="F336" s="5" t="s">
        <v>147</v>
      </c>
      <c r="G336" s="3" t="s">
        <v>243</v>
      </c>
      <c r="H336" s="7">
        <v>3200</v>
      </c>
      <c r="I336" s="2">
        <f t="shared" si="10"/>
        <v>173</v>
      </c>
      <c r="J336" s="6">
        <f t="shared" si="11"/>
        <v>553600</v>
      </c>
    </row>
    <row r="337" spans="3:10" x14ac:dyDescent="0.25">
      <c r="C337" s="11" t="s">
        <v>145</v>
      </c>
      <c r="D337" s="11" t="s">
        <v>25</v>
      </c>
      <c r="E337" s="12">
        <v>393</v>
      </c>
      <c r="F337" s="5" t="s">
        <v>147</v>
      </c>
      <c r="G337" s="3" t="s">
        <v>243</v>
      </c>
      <c r="H337" s="7">
        <v>3200</v>
      </c>
      <c r="I337" s="2">
        <f t="shared" si="10"/>
        <v>143</v>
      </c>
      <c r="J337" s="6">
        <f t="shared" si="11"/>
        <v>457600</v>
      </c>
    </row>
    <row r="338" spans="3:10" x14ac:dyDescent="0.25">
      <c r="C338" s="11" t="s">
        <v>145</v>
      </c>
      <c r="D338" s="11" t="s">
        <v>25</v>
      </c>
      <c r="E338" s="12">
        <v>418</v>
      </c>
      <c r="F338" s="5" t="s">
        <v>147</v>
      </c>
      <c r="G338" s="3" t="s">
        <v>248</v>
      </c>
      <c r="H338" s="7">
        <v>14850</v>
      </c>
      <c r="I338" s="2">
        <f t="shared" si="10"/>
        <v>143</v>
      </c>
      <c r="J338" s="6">
        <f t="shared" si="11"/>
        <v>2123550</v>
      </c>
    </row>
    <row r="339" spans="3:10" x14ac:dyDescent="0.25">
      <c r="C339" s="11" t="s">
        <v>145</v>
      </c>
      <c r="D339" s="11" t="s">
        <v>55</v>
      </c>
      <c r="E339" s="12">
        <v>1337</v>
      </c>
      <c r="F339" s="5" t="s">
        <v>150</v>
      </c>
      <c r="G339" s="3" t="s">
        <v>241</v>
      </c>
      <c r="H339" s="7">
        <v>528</v>
      </c>
      <c r="I339" s="2">
        <f t="shared" si="10"/>
        <v>20</v>
      </c>
      <c r="J339" s="6">
        <f t="shared" si="11"/>
        <v>10560</v>
      </c>
    </row>
    <row r="340" spans="3:10" x14ac:dyDescent="0.25">
      <c r="C340" s="11" t="s">
        <v>145</v>
      </c>
      <c r="D340" s="11" t="s">
        <v>55</v>
      </c>
      <c r="E340" s="12">
        <v>145</v>
      </c>
      <c r="F340" s="5" t="s">
        <v>151</v>
      </c>
      <c r="G340" s="3" t="s">
        <v>244</v>
      </c>
      <c r="H340" s="7">
        <v>1622.4</v>
      </c>
      <c r="I340" s="2">
        <f t="shared" si="10"/>
        <v>20</v>
      </c>
      <c r="J340" s="6">
        <f t="shared" si="11"/>
        <v>32448</v>
      </c>
    </row>
    <row r="341" spans="3:10" x14ac:dyDescent="0.25">
      <c r="C341" s="11" t="s">
        <v>145</v>
      </c>
      <c r="D341" s="11" t="s">
        <v>55</v>
      </c>
      <c r="E341" s="12">
        <v>887</v>
      </c>
      <c r="F341" s="5" t="s">
        <v>152</v>
      </c>
      <c r="G341" s="5" t="s">
        <v>104</v>
      </c>
      <c r="H341" s="7">
        <v>146.4</v>
      </c>
      <c r="I341" s="2">
        <f t="shared" si="10"/>
        <v>20</v>
      </c>
      <c r="J341" s="6">
        <f t="shared" si="11"/>
        <v>2928</v>
      </c>
    </row>
    <row r="342" spans="3:10" x14ac:dyDescent="0.25">
      <c r="C342" s="11" t="s">
        <v>145</v>
      </c>
      <c r="D342" s="11" t="s">
        <v>55</v>
      </c>
      <c r="E342" s="12">
        <v>1036</v>
      </c>
      <c r="F342" s="5" t="s">
        <v>152</v>
      </c>
      <c r="G342" s="5" t="s">
        <v>104</v>
      </c>
      <c r="H342" s="7">
        <v>167.14</v>
      </c>
      <c r="I342" s="2">
        <f t="shared" si="10"/>
        <v>20</v>
      </c>
      <c r="J342" s="6">
        <f t="shared" si="11"/>
        <v>3342.7999999999997</v>
      </c>
    </row>
    <row r="343" spans="3:10" x14ac:dyDescent="0.25">
      <c r="C343" s="11" t="s">
        <v>145</v>
      </c>
      <c r="D343" s="11" t="s">
        <v>55</v>
      </c>
      <c r="E343" s="12">
        <v>789</v>
      </c>
      <c r="F343" s="5" t="s">
        <v>152</v>
      </c>
      <c r="G343" s="5" t="s">
        <v>104</v>
      </c>
      <c r="H343" s="7">
        <v>93.86</v>
      </c>
      <c r="I343" s="2">
        <f t="shared" si="10"/>
        <v>20</v>
      </c>
      <c r="J343" s="6">
        <f t="shared" si="11"/>
        <v>1877.2</v>
      </c>
    </row>
    <row r="344" spans="3:10" x14ac:dyDescent="0.25">
      <c r="C344" s="11" t="s">
        <v>145</v>
      </c>
      <c r="D344" s="11" t="s">
        <v>25</v>
      </c>
      <c r="E344" s="12">
        <v>17</v>
      </c>
      <c r="F344" s="5" t="s">
        <v>153</v>
      </c>
      <c r="G344" s="3" t="s">
        <v>238</v>
      </c>
      <c r="H344" s="7">
        <v>290</v>
      </c>
      <c r="I344" s="2">
        <f t="shared" si="10"/>
        <v>143</v>
      </c>
      <c r="J344" s="6">
        <f t="shared" si="11"/>
        <v>41470</v>
      </c>
    </row>
    <row r="345" spans="3:10" x14ac:dyDescent="0.25">
      <c r="C345" s="11" t="s">
        <v>154</v>
      </c>
      <c r="D345" s="11" t="s">
        <v>154</v>
      </c>
      <c r="E345" s="12">
        <v>755</v>
      </c>
      <c r="F345" s="5" t="s">
        <v>11</v>
      </c>
      <c r="G345" s="5" t="s">
        <v>10</v>
      </c>
      <c r="H345" s="7">
        <v>5.33</v>
      </c>
      <c r="I345" s="2">
        <f t="shared" si="10"/>
        <v>0</v>
      </c>
      <c r="J345" s="6">
        <f t="shared" si="11"/>
        <v>0</v>
      </c>
    </row>
    <row r="346" spans="3:10" x14ac:dyDescent="0.25">
      <c r="C346" s="11" t="s">
        <v>155</v>
      </c>
      <c r="D346" s="11" t="s">
        <v>155</v>
      </c>
      <c r="E346" s="12">
        <v>774553</v>
      </c>
      <c r="F346" s="5" t="s">
        <v>87</v>
      </c>
      <c r="G346" s="5" t="s">
        <v>156</v>
      </c>
      <c r="H346" s="7">
        <v>61.02</v>
      </c>
      <c r="I346" s="2">
        <f t="shared" si="10"/>
        <v>0</v>
      </c>
      <c r="J346" s="6">
        <f t="shared" si="11"/>
        <v>0</v>
      </c>
    </row>
    <row r="347" spans="3:10" x14ac:dyDescent="0.25">
      <c r="C347" s="11" t="s">
        <v>158</v>
      </c>
      <c r="D347" s="11" t="s">
        <v>8</v>
      </c>
      <c r="E347" s="12">
        <v>1</v>
      </c>
      <c r="F347" s="5" t="s">
        <v>157</v>
      </c>
      <c r="G347" s="5" t="s">
        <v>117</v>
      </c>
      <c r="H347" s="7">
        <v>6769.03</v>
      </c>
      <c r="I347" s="2">
        <f t="shared" si="10"/>
        <v>49</v>
      </c>
      <c r="J347" s="6">
        <f t="shared" si="11"/>
        <v>331682.46999999997</v>
      </c>
    </row>
    <row r="348" spans="3:10" x14ac:dyDescent="0.25">
      <c r="C348" s="11" t="s">
        <v>158</v>
      </c>
      <c r="D348" s="11" t="s">
        <v>158</v>
      </c>
      <c r="E348" s="12">
        <v>389165</v>
      </c>
      <c r="F348" s="5" t="s">
        <v>87</v>
      </c>
      <c r="G348" s="5" t="s">
        <v>156</v>
      </c>
      <c r="H348" s="7">
        <v>6596.98</v>
      </c>
      <c r="I348" s="2">
        <f t="shared" si="10"/>
        <v>0</v>
      </c>
      <c r="J348" s="6">
        <f t="shared" si="11"/>
        <v>0</v>
      </c>
    </row>
    <row r="349" spans="3:10" x14ac:dyDescent="0.25">
      <c r="C349" s="11" t="s">
        <v>159</v>
      </c>
      <c r="D349" s="11" t="s">
        <v>55</v>
      </c>
      <c r="E349" s="12">
        <v>4011</v>
      </c>
      <c r="F349" s="5" t="s">
        <v>96</v>
      </c>
      <c r="G349" s="5" t="s">
        <v>234</v>
      </c>
      <c r="H349" s="7">
        <v>9323.3799999999992</v>
      </c>
      <c r="I349" s="2">
        <f t="shared" si="10"/>
        <v>26</v>
      </c>
      <c r="J349" s="6">
        <f t="shared" si="11"/>
        <v>242407.87999999998</v>
      </c>
    </row>
    <row r="350" spans="3:10" x14ac:dyDescent="0.25">
      <c r="C350" s="11" t="s">
        <v>159</v>
      </c>
      <c r="D350" s="11" t="s">
        <v>158</v>
      </c>
      <c r="E350" s="12">
        <v>2</v>
      </c>
      <c r="F350" s="5" t="s">
        <v>129</v>
      </c>
      <c r="G350" s="5" t="s">
        <v>130</v>
      </c>
      <c r="H350" s="7">
        <v>3900</v>
      </c>
      <c r="I350" s="2">
        <f t="shared" si="10"/>
        <v>1</v>
      </c>
      <c r="J350" s="6">
        <f t="shared" si="11"/>
        <v>3900</v>
      </c>
    </row>
    <row r="351" spans="3:10" x14ac:dyDescent="0.25">
      <c r="C351" s="11" t="s">
        <v>159</v>
      </c>
      <c r="D351" s="11" t="s">
        <v>158</v>
      </c>
      <c r="E351" s="12">
        <v>26</v>
      </c>
      <c r="F351" s="5" t="s">
        <v>17</v>
      </c>
      <c r="G351" s="5" t="s">
        <v>18</v>
      </c>
      <c r="H351" s="7">
        <v>248</v>
      </c>
      <c r="I351" s="2">
        <f t="shared" si="10"/>
        <v>1</v>
      </c>
      <c r="J351" s="6">
        <f t="shared" si="11"/>
        <v>248</v>
      </c>
    </row>
    <row r="352" spans="3:10" x14ac:dyDescent="0.25">
      <c r="C352" s="11" t="s">
        <v>159</v>
      </c>
      <c r="D352" s="11" t="s">
        <v>24</v>
      </c>
      <c r="E352" s="12">
        <v>1506</v>
      </c>
      <c r="F352" s="5" t="s">
        <v>21</v>
      </c>
      <c r="G352" s="3" t="s">
        <v>246</v>
      </c>
      <c r="H352" s="7">
        <v>430</v>
      </c>
      <c r="I352" s="2">
        <f t="shared" si="10"/>
        <v>179</v>
      </c>
      <c r="J352" s="6">
        <f t="shared" si="11"/>
        <v>76970</v>
      </c>
    </row>
    <row r="353" spans="3:10" x14ac:dyDescent="0.25">
      <c r="C353" s="11" t="s">
        <v>159</v>
      </c>
      <c r="D353" s="11" t="s">
        <v>25</v>
      </c>
      <c r="E353" s="12">
        <v>1692</v>
      </c>
      <c r="F353" s="5" t="s">
        <v>21</v>
      </c>
      <c r="G353" s="3" t="s">
        <v>245</v>
      </c>
      <c r="H353" s="7">
        <v>31576.71</v>
      </c>
      <c r="I353" s="2">
        <f t="shared" si="10"/>
        <v>149</v>
      </c>
      <c r="J353" s="6">
        <f t="shared" si="11"/>
        <v>4704929.79</v>
      </c>
    </row>
    <row r="354" spans="3:10" x14ac:dyDescent="0.25">
      <c r="C354" s="11" t="s">
        <v>159</v>
      </c>
      <c r="D354" s="11" t="s">
        <v>34</v>
      </c>
      <c r="E354" s="12">
        <v>1960</v>
      </c>
      <c r="F354" s="5" t="s">
        <v>21</v>
      </c>
      <c r="G354" s="3" t="s">
        <v>245</v>
      </c>
      <c r="H354" s="7">
        <v>34775.050000000003</v>
      </c>
      <c r="I354" s="2">
        <f t="shared" si="10"/>
        <v>118</v>
      </c>
      <c r="J354" s="6">
        <f t="shared" si="11"/>
        <v>4103455.9000000004</v>
      </c>
    </row>
    <row r="355" spans="3:10" x14ac:dyDescent="0.25">
      <c r="C355" s="11" t="s">
        <v>159</v>
      </c>
      <c r="D355" s="11" t="s">
        <v>25</v>
      </c>
      <c r="E355" s="12">
        <v>1961</v>
      </c>
      <c r="F355" s="5" t="s">
        <v>21</v>
      </c>
      <c r="G355" s="3" t="s">
        <v>246</v>
      </c>
      <c r="H355" s="7">
        <v>640</v>
      </c>
      <c r="I355" s="2">
        <f t="shared" si="10"/>
        <v>149</v>
      </c>
      <c r="J355" s="6">
        <f t="shared" si="11"/>
        <v>95360</v>
      </c>
    </row>
    <row r="356" spans="3:10" x14ac:dyDescent="0.25">
      <c r="C356" s="11" t="s">
        <v>159</v>
      </c>
      <c r="D356" s="11" t="s">
        <v>25</v>
      </c>
      <c r="E356" s="12">
        <v>2003</v>
      </c>
      <c r="F356" s="5" t="s">
        <v>21</v>
      </c>
      <c r="G356" s="3" t="s">
        <v>246</v>
      </c>
      <c r="H356" s="7">
        <v>215</v>
      </c>
      <c r="I356" s="2">
        <f t="shared" si="10"/>
        <v>149</v>
      </c>
      <c r="J356" s="6">
        <f t="shared" si="11"/>
        <v>32035</v>
      </c>
    </row>
    <row r="357" spans="3:10" x14ac:dyDescent="0.25">
      <c r="C357" s="11" t="s">
        <v>159</v>
      </c>
      <c r="D357" s="11" t="s">
        <v>34</v>
      </c>
      <c r="E357" s="12">
        <v>2050</v>
      </c>
      <c r="F357" s="5" t="s">
        <v>21</v>
      </c>
      <c r="G357" s="3" t="s">
        <v>246</v>
      </c>
      <c r="H357" s="7">
        <v>279.5</v>
      </c>
      <c r="I357" s="2">
        <f t="shared" si="10"/>
        <v>118</v>
      </c>
      <c r="J357" s="6">
        <f t="shared" si="11"/>
        <v>32981</v>
      </c>
    </row>
    <row r="358" spans="3:10" x14ac:dyDescent="0.25">
      <c r="C358" s="11" t="s">
        <v>159</v>
      </c>
      <c r="D358" s="11" t="s">
        <v>55</v>
      </c>
      <c r="E358" s="12">
        <v>2320</v>
      </c>
      <c r="F358" s="5" t="s">
        <v>101</v>
      </c>
      <c r="G358" s="3" t="s">
        <v>235</v>
      </c>
      <c r="H358" s="7">
        <v>6000</v>
      </c>
      <c r="I358" s="2">
        <f t="shared" si="10"/>
        <v>26</v>
      </c>
      <c r="J358" s="6">
        <f t="shared" si="11"/>
        <v>156000</v>
      </c>
    </row>
    <row r="359" spans="3:10" x14ac:dyDescent="0.25">
      <c r="C359" s="11" t="s">
        <v>159</v>
      </c>
      <c r="D359" s="11" t="s">
        <v>55</v>
      </c>
      <c r="E359" s="12">
        <v>2319</v>
      </c>
      <c r="F359" s="5" t="s">
        <v>101</v>
      </c>
      <c r="G359" s="3" t="s">
        <v>235</v>
      </c>
      <c r="H359" s="7">
        <v>5500</v>
      </c>
      <c r="I359" s="2">
        <f t="shared" si="10"/>
        <v>26</v>
      </c>
      <c r="J359" s="6">
        <f t="shared" si="11"/>
        <v>143000</v>
      </c>
    </row>
    <row r="360" spans="3:10" x14ac:dyDescent="0.25">
      <c r="C360" s="11" t="s">
        <v>160</v>
      </c>
      <c r="D360" s="11" t="s">
        <v>109</v>
      </c>
      <c r="E360" s="12">
        <v>156</v>
      </c>
      <c r="F360" s="5" t="s">
        <v>82</v>
      </c>
      <c r="G360" s="5" t="s">
        <v>10</v>
      </c>
      <c r="H360" s="7">
        <v>6.6</v>
      </c>
      <c r="I360" s="2">
        <f t="shared" si="10"/>
        <v>-1</v>
      </c>
      <c r="J360" s="6">
        <f t="shared" si="11"/>
        <v>-6.6</v>
      </c>
    </row>
    <row r="361" spans="3:10" x14ac:dyDescent="0.25">
      <c r="C361" s="11" t="s">
        <v>160</v>
      </c>
      <c r="D361" s="11" t="s">
        <v>160</v>
      </c>
      <c r="E361" s="12">
        <v>871</v>
      </c>
      <c r="F361" s="5" t="s">
        <v>11</v>
      </c>
      <c r="G361" s="5" t="s">
        <v>10</v>
      </c>
      <c r="H361" s="7">
        <v>2.33</v>
      </c>
      <c r="I361" s="2">
        <f t="shared" si="10"/>
        <v>0</v>
      </c>
      <c r="J361" s="6">
        <f t="shared" si="11"/>
        <v>0</v>
      </c>
    </row>
    <row r="362" spans="3:10" x14ac:dyDescent="0.25">
      <c r="C362" s="11" t="s">
        <v>160</v>
      </c>
      <c r="D362" s="11" t="s">
        <v>5</v>
      </c>
      <c r="E362" s="12">
        <v>22219</v>
      </c>
      <c r="F362" s="5" t="s">
        <v>161</v>
      </c>
      <c r="G362" s="3" t="s">
        <v>232</v>
      </c>
      <c r="H362" s="7">
        <f>19040-8480</f>
        <v>10560</v>
      </c>
      <c r="I362" s="2">
        <f t="shared" si="10"/>
        <v>272</v>
      </c>
      <c r="J362" s="6">
        <f t="shared" si="11"/>
        <v>2872320</v>
      </c>
    </row>
    <row r="363" spans="3:10" x14ac:dyDescent="0.25">
      <c r="C363" s="11" t="s">
        <v>160</v>
      </c>
      <c r="D363" s="11" t="s">
        <v>7</v>
      </c>
      <c r="E363" s="12">
        <v>29319</v>
      </c>
      <c r="F363" s="5" t="s">
        <v>161</v>
      </c>
      <c r="G363" s="3" t="s">
        <v>232</v>
      </c>
      <c r="H363" s="7">
        <v>19040</v>
      </c>
      <c r="I363" s="2">
        <f t="shared" si="10"/>
        <v>242</v>
      </c>
      <c r="J363" s="6">
        <f t="shared" si="11"/>
        <v>4607680</v>
      </c>
    </row>
    <row r="364" spans="3:10" x14ac:dyDescent="0.25">
      <c r="C364" s="11" t="s">
        <v>160</v>
      </c>
      <c r="D364" s="11" t="s">
        <v>7</v>
      </c>
      <c r="E364" s="12">
        <v>27019</v>
      </c>
      <c r="F364" s="5" t="s">
        <v>161</v>
      </c>
      <c r="G364" s="3" t="s">
        <v>233</v>
      </c>
      <c r="H364" s="7">
        <v>700</v>
      </c>
      <c r="I364" s="2">
        <f t="shared" si="10"/>
        <v>242</v>
      </c>
      <c r="J364" s="6">
        <f t="shared" si="11"/>
        <v>169400</v>
      </c>
    </row>
    <row r="365" spans="3:10" x14ac:dyDescent="0.25">
      <c r="C365" s="11" t="s">
        <v>160</v>
      </c>
      <c r="D365" s="11" t="s">
        <v>22</v>
      </c>
      <c r="E365" s="12">
        <v>38419</v>
      </c>
      <c r="F365" s="5" t="s">
        <v>161</v>
      </c>
      <c r="G365" s="3" t="s">
        <v>232</v>
      </c>
      <c r="H365" s="7">
        <v>16660.349999999999</v>
      </c>
      <c r="I365" s="2">
        <f t="shared" si="10"/>
        <v>211</v>
      </c>
      <c r="J365" s="6">
        <f t="shared" si="11"/>
        <v>3515333.8499999996</v>
      </c>
    </row>
    <row r="366" spans="3:10" x14ac:dyDescent="0.25">
      <c r="C366" s="11" t="s">
        <v>160</v>
      </c>
      <c r="D366" s="11" t="s">
        <v>55</v>
      </c>
      <c r="E366" s="12">
        <v>1</v>
      </c>
      <c r="F366" s="5" t="s">
        <v>162</v>
      </c>
      <c r="G366" s="5" t="s">
        <v>228</v>
      </c>
      <c r="H366" s="7">
        <v>5357</v>
      </c>
      <c r="I366" s="2">
        <f t="shared" si="10"/>
        <v>27</v>
      </c>
      <c r="J366" s="6">
        <f t="shared" si="11"/>
        <v>144639</v>
      </c>
    </row>
    <row r="367" spans="3:10" x14ac:dyDescent="0.25">
      <c r="C367" s="11" t="s">
        <v>109</v>
      </c>
      <c r="D367" s="11" t="s">
        <v>163</v>
      </c>
      <c r="E367" s="12">
        <v>333952</v>
      </c>
      <c r="F367" s="5" t="s">
        <v>98</v>
      </c>
      <c r="G367" s="5" t="s">
        <v>164</v>
      </c>
      <c r="H367" s="7">
        <v>3.93</v>
      </c>
      <c r="I367" s="2">
        <f t="shared" si="10"/>
        <v>-153</v>
      </c>
      <c r="J367" s="6">
        <f t="shared" si="11"/>
        <v>-601.29000000000008</v>
      </c>
    </row>
    <row r="368" spans="3:10" x14ac:dyDescent="0.25">
      <c r="C368" s="11" t="s">
        <v>109</v>
      </c>
      <c r="D368" s="11" t="s">
        <v>109</v>
      </c>
      <c r="E368" s="12">
        <v>219</v>
      </c>
      <c r="F368" s="5" t="s">
        <v>165</v>
      </c>
      <c r="G368" s="5" t="s">
        <v>10</v>
      </c>
      <c r="H368" s="7">
        <v>36</v>
      </c>
      <c r="I368" s="2">
        <f t="shared" si="10"/>
        <v>0</v>
      </c>
      <c r="J368" s="6">
        <f t="shared" si="11"/>
        <v>0</v>
      </c>
    </row>
    <row r="369" spans="3:10" x14ac:dyDescent="0.25">
      <c r="C369" s="11" t="s">
        <v>167</v>
      </c>
      <c r="D369" s="11" t="s">
        <v>166</v>
      </c>
      <c r="E369" s="12">
        <v>22628</v>
      </c>
      <c r="F369" s="5" t="s">
        <v>1</v>
      </c>
      <c r="G369" s="5" t="s">
        <v>108</v>
      </c>
      <c r="H369" s="7">
        <v>3162.26</v>
      </c>
      <c r="I369" s="2">
        <f t="shared" si="10"/>
        <v>1</v>
      </c>
      <c r="J369" s="6">
        <f t="shared" si="11"/>
        <v>3162.26</v>
      </c>
    </row>
    <row r="370" spans="3:10" x14ac:dyDescent="0.25">
      <c r="C370" s="11" t="s">
        <v>167</v>
      </c>
      <c r="D370" s="11" t="s">
        <v>170</v>
      </c>
      <c r="E370" s="12">
        <v>133</v>
      </c>
      <c r="F370" s="5" t="s">
        <v>140</v>
      </c>
      <c r="G370" s="5" t="s">
        <v>171</v>
      </c>
      <c r="H370" s="7">
        <v>37086.9</v>
      </c>
      <c r="I370" s="2">
        <f t="shared" si="10"/>
        <v>-29</v>
      </c>
      <c r="J370" s="6">
        <f t="shared" si="11"/>
        <v>-1075520.1000000001</v>
      </c>
    </row>
    <row r="371" spans="3:10" x14ac:dyDescent="0.25">
      <c r="C371" s="11" t="s">
        <v>167</v>
      </c>
      <c r="D371" s="11" t="s">
        <v>119</v>
      </c>
      <c r="E371" s="12">
        <v>840383</v>
      </c>
      <c r="F371" s="5" t="s">
        <v>105</v>
      </c>
      <c r="G371" s="5" t="s">
        <v>218</v>
      </c>
      <c r="H371" s="7">
        <v>2985.15</v>
      </c>
      <c r="I371" s="2">
        <f t="shared" si="10"/>
        <v>2</v>
      </c>
      <c r="J371" s="6">
        <f t="shared" si="11"/>
        <v>5970.3</v>
      </c>
    </row>
    <row r="372" spans="3:10" x14ac:dyDescent="0.25">
      <c r="C372" s="11" t="s">
        <v>167</v>
      </c>
      <c r="D372" s="11" t="s">
        <v>119</v>
      </c>
      <c r="E372" s="12">
        <v>905996</v>
      </c>
      <c r="F372" s="5" t="s">
        <v>105</v>
      </c>
      <c r="G372" s="5" t="s">
        <v>218</v>
      </c>
      <c r="H372" s="7">
        <v>50</v>
      </c>
      <c r="I372" s="2">
        <f t="shared" si="10"/>
        <v>2</v>
      </c>
      <c r="J372" s="6">
        <f t="shared" si="11"/>
        <v>100</v>
      </c>
    </row>
    <row r="373" spans="3:10" x14ac:dyDescent="0.25">
      <c r="C373" s="11" t="s">
        <v>172</v>
      </c>
      <c r="D373" s="11" t="s">
        <v>172</v>
      </c>
      <c r="E373" s="12">
        <v>72318</v>
      </c>
      <c r="F373" s="5" t="s">
        <v>48</v>
      </c>
      <c r="G373" s="5" t="s">
        <v>97</v>
      </c>
      <c r="H373" s="7">
        <v>29073</v>
      </c>
      <c r="I373" s="2">
        <f t="shared" si="10"/>
        <v>0</v>
      </c>
      <c r="J373" s="6">
        <f t="shared" si="11"/>
        <v>0</v>
      </c>
    </row>
    <row r="374" spans="3:10" x14ac:dyDescent="0.25">
      <c r="C374" s="11" t="s">
        <v>172</v>
      </c>
      <c r="D374" s="11" t="s">
        <v>172</v>
      </c>
      <c r="E374" s="12">
        <v>72660</v>
      </c>
      <c r="F374" s="5" t="s">
        <v>48</v>
      </c>
      <c r="G374" s="5" t="s">
        <v>97</v>
      </c>
      <c r="H374" s="7">
        <v>86.64</v>
      </c>
      <c r="I374" s="2">
        <f t="shared" si="10"/>
        <v>0</v>
      </c>
      <c r="J374" s="6">
        <f t="shared" si="11"/>
        <v>0</v>
      </c>
    </row>
    <row r="375" spans="3:10" x14ac:dyDescent="0.25">
      <c r="C375" s="11" t="s">
        <v>172</v>
      </c>
      <c r="D375" s="11" t="s">
        <v>172</v>
      </c>
      <c r="E375" s="12">
        <v>72440</v>
      </c>
      <c r="F375" s="5" t="s">
        <v>48</v>
      </c>
      <c r="G375" s="5" t="s">
        <v>97</v>
      </c>
      <c r="H375" s="7">
        <v>172.41</v>
      </c>
      <c r="I375" s="2">
        <f t="shared" si="10"/>
        <v>0</v>
      </c>
      <c r="J375" s="6">
        <f t="shared" si="11"/>
        <v>0</v>
      </c>
    </row>
    <row r="376" spans="3:10" x14ac:dyDescent="0.25">
      <c r="C376" s="11" t="s">
        <v>172</v>
      </c>
      <c r="D376" s="11" t="s">
        <v>172</v>
      </c>
      <c r="E376" s="12">
        <v>72319</v>
      </c>
      <c r="F376" s="5" t="s">
        <v>48</v>
      </c>
      <c r="G376" s="5" t="s">
        <v>97</v>
      </c>
      <c r="H376" s="7">
        <v>5890.96</v>
      </c>
      <c r="I376" s="2">
        <f t="shared" si="10"/>
        <v>0</v>
      </c>
      <c r="J376" s="6">
        <f t="shared" si="11"/>
        <v>0</v>
      </c>
    </row>
    <row r="377" spans="3:10" x14ac:dyDescent="0.25">
      <c r="C377" s="11" t="s">
        <v>172</v>
      </c>
      <c r="D377" s="11" t="s">
        <v>172</v>
      </c>
      <c r="E377" s="12">
        <v>38</v>
      </c>
      <c r="F377" s="5" t="s">
        <v>173</v>
      </c>
      <c r="G377" s="5" t="s">
        <v>92</v>
      </c>
      <c r="H377" s="7">
        <v>48</v>
      </c>
      <c r="I377" s="2">
        <f t="shared" si="10"/>
        <v>0</v>
      </c>
      <c r="J377" s="6">
        <f t="shared" si="11"/>
        <v>0</v>
      </c>
    </row>
    <row r="378" spans="3:10" x14ac:dyDescent="0.25">
      <c r="C378" s="11" t="s">
        <v>176</v>
      </c>
      <c r="D378" s="11" t="s">
        <v>35</v>
      </c>
      <c r="E378" s="12">
        <v>136</v>
      </c>
      <c r="F378" s="5" t="s">
        <v>175</v>
      </c>
      <c r="G378" s="3" t="s">
        <v>134</v>
      </c>
      <c r="H378" s="7">
        <v>2000</v>
      </c>
      <c r="I378" s="2">
        <f t="shared" si="10"/>
        <v>64</v>
      </c>
      <c r="J378" s="6">
        <f t="shared" si="11"/>
        <v>128000</v>
      </c>
    </row>
    <row r="379" spans="3:10" x14ac:dyDescent="0.25">
      <c r="C379" s="11" t="s">
        <v>178</v>
      </c>
      <c r="D379" s="11" t="s">
        <v>166</v>
      </c>
      <c r="E379" s="12">
        <v>870</v>
      </c>
      <c r="F379" s="5" t="s">
        <v>177</v>
      </c>
      <c r="G379" s="5" t="s">
        <v>179</v>
      </c>
      <c r="H379" s="7">
        <v>7.9</v>
      </c>
      <c r="I379" s="2">
        <f t="shared" si="10"/>
        <v>6</v>
      </c>
      <c r="J379" s="6">
        <f t="shared" si="11"/>
        <v>47.400000000000006</v>
      </c>
    </row>
    <row r="380" spans="3:10" x14ac:dyDescent="0.25">
      <c r="C380" s="11" t="s">
        <v>180</v>
      </c>
      <c r="D380" s="11" t="s">
        <v>180</v>
      </c>
      <c r="E380" s="12">
        <v>4020</v>
      </c>
      <c r="F380" s="5" t="s">
        <v>181</v>
      </c>
      <c r="G380" s="5" t="s">
        <v>52</v>
      </c>
      <c r="H380" s="7">
        <v>225</v>
      </c>
      <c r="I380" s="2">
        <f t="shared" si="10"/>
        <v>0</v>
      </c>
      <c r="J380" s="6">
        <f t="shared" si="11"/>
        <v>0</v>
      </c>
    </row>
    <row r="381" spans="3:10" x14ac:dyDescent="0.25">
      <c r="C381" s="11" t="s">
        <v>182</v>
      </c>
      <c r="D381" s="11" t="s">
        <v>182</v>
      </c>
      <c r="E381" s="12">
        <v>1161</v>
      </c>
      <c r="F381" s="5" t="s">
        <v>183</v>
      </c>
      <c r="G381" s="5" t="s">
        <v>10</v>
      </c>
      <c r="H381" s="7">
        <v>44</v>
      </c>
      <c r="I381" s="2">
        <f t="shared" si="10"/>
        <v>0</v>
      </c>
      <c r="J381" s="6">
        <f t="shared" si="11"/>
        <v>0</v>
      </c>
    </row>
    <row r="382" spans="3:10" x14ac:dyDescent="0.25">
      <c r="C382" s="11" t="s">
        <v>184</v>
      </c>
      <c r="D382" s="11" t="s">
        <v>184</v>
      </c>
      <c r="E382" s="12">
        <v>1169</v>
      </c>
      <c r="F382" s="5" t="s">
        <v>183</v>
      </c>
      <c r="G382" s="5" t="s">
        <v>10</v>
      </c>
      <c r="H382" s="7">
        <v>50</v>
      </c>
      <c r="I382" s="2">
        <f t="shared" si="10"/>
        <v>0</v>
      </c>
      <c r="J382" s="6">
        <f t="shared" si="11"/>
        <v>0</v>
      </c>
    </row>
    <row r="383" spans="3:10" x14ac:dyDescent="0.25">
      <c r="C383" s="11" t="s">
        <v>187</v>
      </c>
      <c r="D383" s="11" t="s">
        <v>185</v>
      </c>
      <c r="E383" s="12">
        <v>4720</v>
      </c>
      <c r="F383" s="5" t="s">
        <v>186</v>
      </c>
      <c r="G383" s="5" t="s">
        <v>253</v>
      </c>
      <c r="H383" s="7">
        <v>566.46</v>
      </c>
      <c r="I383" s="2">
        <f t="shared" si="10"/>
        <v>-3</v>
      </c>
      <c r="J383" s="6">
        <f t="shared" si="11"/>
        <v>-1699.38</v>
      </c>
    </row>
    <row r="384" spans="3:10" x14ac:dyDescent="0.25">
      <c r="C384" s="11" t="s">
        <v>185</v>
      </c>
      <c r="D384" s="11" t="s">
        <v>188</v>
      </c>
      <c r="E384" s="12">
        <v>3878</v>
      </c>
      <c r="F384" s="5" t="s">
        <v>79</v>
      </c>
      <c r="G384" s="5" t="s">
        <v>10</v>
      </c>
      <c r="H384" s="7">
        <v>172.41</v>
      </c>
      <c r="I384" s="2">
        <f t="shared" si="10"/>
        <v>-3</v>
      </c>
      <c r="J384" s="6">
        <f t="shared" si="11"/>
        <v>-517.23</v>
      </c>
    </row>
    <row r="385" spans="3:10" x14ac:dyDescent="0.25">
      <c r="C385" s="11" t="s">
        <v>185</v>
      </c>
      <c r="D385" s="11" t="s">
        <v>190</v>
      </c>
      <c r="E385" s="12">
        <v>4008</v>
      </c>
      <c r="F385" s="5" t="s">
        <v>79</v>
      </c>
      <c r="G385" s="5" t="s">
        <v>10</v>
      </c>
      <c r="H385" s="7">
        <v>90.57</v>
      </c>
      <c r="I385" s="2">
        <f t="shared" si="10"/>
        <v>-10</v>
      </c>
      <c r="J385" s="6">
        <f t="shared" si="11"/>
        <v>-905.69999999999993</v>
      </c>
    </row>
    <row r="386" spans="3:10" x14ac:dyDescent="0.25">
      <c r="C386" s="11" t="s">
        <v>191</v>
      </c>
      <c r="D386" s="11" t="s">
        <v>191</v>
      </c>
      <c r="E386" s="12">
        <v>99048</v>
      </c>
      <c r="F386" s="5" t="s">
        <v>48</v>
      </c>
      <c r="G386" s="5" t="s">
        <v>97</v>
      </c>
      <c r="H386" s="7">
        <v>27735.34</v>
      </c>
      <c r="I386" s="2">
        <f t="shared" si="10"/>
        <v>0</v>
      </c>
      <c r="J386" s="6">
        <f t="shared" si="11"/>
        <v>0</v>
      </c>
    </row>
    <row r="387" spans="3:10" x14ac:dyDescent="0.25">
      <c r="C387" s="11" t="s">
        <v>191</v>
      </c>
      <c r="D387" s="11" t="s">
        <v>191</v>
      </c>
      <c r="E387" s="12">
        <v>99049</v>
      </c>
      <c r="F387" s="5" t="s">
        <v>48</v>
      </c>
      <c r="G387" s="5" t="s">
        <v>97</v>
      </c>
      <c r="H387" s="7">
        <v>4494.2700000000004</v>
      </c>
      <c r="I387" s="2">
        <f t="shared" si="10"/>
        <v>0</v>
      </c>
      <c r="J387" s="6">
        <f t="shared" si="11"/>
        <v>0</v>
      </c>
    </row>
    <row r="388" spans="3:10" x14ac:dyDescent="0.25">
      <c r="C388" s="11" t="s">
        <v>191</v>
      </c>
      <c r="D388" s="11" t="s">
        <v>191</v>
      </c>
      <c r="E388" s="12">
        <v>99166</v>
      </c>
      <c r="F388" s="5" t="s">
        <v>48</v>
      </c>
      <c r="G388" s="5" t="s">
        <v>97</v>
      </c>
      <c r="H388" s="7">
        <v>225.33</v>
      </c>
      <c r="I388" s="2">
        <f t="shared" si="10"/>
        <v>0</v>
      </c>
      <c r="J388" s="6">
        <f t="shared" si="11"/>
        <v>0</v>
      </c>
    </row>
    <row r="389" spans="3:10" x14ac:dyDescent="0.25">
      <c r="C389" s="11" t="s">
        <v>191</v>
      </c>
      <c r="D389" s="11" t="s">
        <v>191</v>
      </c>
      <c r="E389" s="12">
        <v>99393</v>
      </c>
      <c r="F389" s="5" t="s">
        <v>48</v>
      </c>
      <c r="G389" s="5" t="s">
        <v>97</v>
      </c>
      <c r="H389" s="7">
        <v>96.29</v>
      </c>
      <c r="I389" s="2">
        <f t="shared" si="10"/>
        <v>0</v>
      </c>
      <c r="J389" s="6">
        <f t="shared" si="11"/>
        <v>0</v>
      </c>
    </row>
    <row r="390" spans="3:10" x14ac:dyDescent="0.25">
      <c r="C390" s="11" t="s">
        <v>191</v>
      </c>
      <c r="D390" s="11" t="s">
        <v>188</v>
      </c>
      <c r="E390" s="12">
        <v>275</v>
      </c>
      <c r="F390" s="5" t="s">
        <v>15</v>
      </c>
      <c r="G390" s="5" t="s">
        <v>10</v>
      </c>
      <c r="H390" s="7">
        <v>2600</v>
      </c>
      <c r="I390" s="2">
        <f t="shared" si="10"/>
        <v>-2</v>
      </c>
      <c r="J390" s="6">
        <f t="shared" si="11"/>
        <v>-5200</v>
      </c>
    </row>
    <row r="391" spans="3:10" x14ac:dyDescent="0.25">
      <c r="C391" s="11" t="s">
        <v>191</v>
      </c>
      <c r="D391" s="11" t="s">
        <v>188</v>
      </c>
      <c r="E391" s="12">
        <v>120201</v>
      </c>
      <c r="F391" s="5" t="s">
        <v>123</v>
      </c>
      <c r="G391" s="5" t="s">
        <v>10</v>
      </c>
      <c r="H391" s="7">
        <v>2000</v>
      </c>
      <c r="I391" s="2">
        <f t="shared" si="10"/>
        <v>-2</v>
      </c>
      <c r="J391" s="6">
        <f t="shared" si="11"/>
        <v>-4000</v>
      </c>
    </row>
    <row r="392" spans="3:10" x14ac:dyDescent="0.25">
      <c r="C392" s="11" t="s">
        <v>191</v>
      </c>
      <c r="D392" s="11" t="s">
        <v>25</v>
      </c>
      <c r="E392" s="12">
        <v>106</v>
      </c>
      <c r="F392" s="5" t="s">
        <v>71</v>
      </c>
      <c r="G392" s="3" t="s">
        <v>230</v>
      </c>
      <c r="H392" s="7">
        <v>855</v>
      </c>
      <c r="I392" s="2">
        <f t="shared" si="10"/>
        <v>169</v>
      </c>
      <c r="J392" s="6">
        <f t="shared" si="11"/>
        <v>144495</v>
      </c>
    </row>
    <row r="393" spans="3:10" x14ac:dyDescent="0.25">
      <c r="C393" s="11" t="s">
        <v>191</v>
      </c>
      <c r="D393" s="11" t="s">
        <v>25</v>
      </c>
      <c r="E393" s="12">
        <v>107</v>
      </c>
      <c r="F393" s="5" t="s">
        <v>71</v>
      </c>
      <c r="G393" s="3" t="s">
        <v>230</v>
      </c>
      <c r="H393" s="7">
        <v>585</v>
      </c>
      <c r="I393" s="2">
        <f t="shared" si="10"/>
        <v>169</v>
      </c>
      <c r="J393" s="6">
        <f t="shared" si="11"/>
        <v>98865</v>
      </c>
    </row>
    <row r="394" spans="3:10" x14ac:dyDescent="0.25">
      <c r="C394" s="11" t="s">
        <v>191</v>
      </c>
      <c r="D394" s="11" t="s">
        <v>25</v>
      </c>
      <c r="E394" s="12">
        <v>108</v>
      </c>
      <c r="F394" s="5" t="s">
        <v>71</v>
      </c>
      <c r="G394" s="3" t="s">
        <v>230</v>
      </c>
      <c r="H394" s="7">
        <v>423</v>
      </c>
      <c r="I394" s="2">
        <f t="shared" si="10"/>
        <v>169</v>
      </c>
      <c r="J394" s="6">
        <f t="shared" si="11"/>
        <v>71487</v>
      </c>
    </row>
    <row r="395" spans="3:10" x14ac:dyDescent="0.25">
      <c r="C395" s="11" t="s">
        <v>191</v>
      </c>
      <c r="D395" s="11" t="s">
        <v>25</v>
      </c>
      <c r="E395" s="12">
        <v>109</v>
      </c>
      <c r="F395" s="5" t="s">
        <v>71</v>
      </c>
      <c r="G395" s="3" t="s">
        <v>230</v>
      </c>
      <c r="H395" s="7">
        <v>270</v>
      </c>
      <c r="I395" s="2">
        <f t="shared" si="10"/>
        <v>169</v>
      </c>
      <c r="J395" s="6">
        <f t="shared" si="11"/>
        <v>45630</v>
      </c>
    </row>
    <row r="396" spans="3:10" x14ac:dyDescent="0.25">
      <c r="C396" s="11" t="s">
        <v>191</v>
      </c>
      <c r="D396" s="11" t="s">
        <v>25</v>
      </c>
      <c r="E396" s="12">
        <v>110</v>
      </c>
      <c r="F396" s="5" t="s">
        <v>71</v>
      </c>
      <c r="G396" s="3" t="s">
        <v>230</v>
      </c>
      <c r="H396" s="7">
        <v>270</v>
      </c>
      <c r="I396" s="2">
        <f t="shared" ref="I396:I459" si="12">C396-D396</f>
        <v>169</v>
      </c>
      <c r="J396" s="6">
        <f t="shared" ref="J396:J459" si="13">H396*I396</f>
        <v>45630</v>
      </c>
    </row>
    <row r="397" spans="3:10" x14ac:dyDescent="0.25">
      <c r="C397" s="11" t="s">
        <v>191</v>
      </c>
      <c r="D397" s="11" t="s">
        <v>34</v>
      </c>
      <c r="E397" s="12">
        <v>126</v>
      </c>
      <c r="F397" s="5" t="s">
        <v>71</v>
      </c>
      <c r="G397" s="3" t="s">
        <v>230</v>
      </c>
      <c r="H397" s="7">
        <v>450</v>
      </c>
      <c r="I397" s="2">
        <f t="shared" si="12"/>
        <v>138</v>
      </c>
      <c r="J397" s="6">
        <f t="shared" si="13"/>
        <v>62100</v>
      </c>
    </row>
    <row r="398" spans="3:10" x14ac:dyDescent="0.25">
      <c r="C398" s="11" t="s">
        <v>191</v>
      </c>
      <c r="D398" s="11" t="s">
        <v>35</v>
      </c>
      <c r="E398" s="12">
        <v>152</v>
      </c>
      <c r="F398" s="5" t="s">
        <v>71</v>
      </c>
      <c r="G398" s="3" t="s">
        <v>230</v>
      </c>
      <c r="H398" s="7">
        <v>855</v>
      </c>
      <c r="I398" s="2">
        <f t="shared" si="12"/>
        <v>77</v>
      </c>
      <c r="J398" s="6">
        <f t="shared" si="13"/>
        <v>65835</v>
      </c>
    </row>
    <row r="399" spans="3:10" x14ac:dyDescent="0.25">
      <c r="C399" s="11" t="s">
        <v>191</v>
      </c>
      <c r="D399" s="11" t="s">
        <v>35</v>
      </c>
      <c r="E399" s="12">
        <v>153</v>
      </c>
      <c r="F399" s="5" t="s">
        <v>71</v>
      </c>
      <c r="G399" s="3" t="s">
        <v>230</v>
      </c>
      <c r="H399" s="7">
        <v>585</v>
      </c>
      <c r="I399" s="2">
        <f t="shared" si="12"/>
        <v>77</v>
      </c>
      <c r="J399" s="6">
        <f t="shared" si="13"/>
        <v>45045</v>
      </c>
    </row>
    <row r="400" spans="3:10" x14ac:dyDescent="0.25">
      <c r="C400" s="11" t="s">
        <v>191</v>
      </c>
      <c r="D400" s="11" t="s">
        <v>35</v>
      </c>
      <c r="E400" s="12">
        <v>154</v>
      </c>
      <c r="F400" s="5" t="s">
        <v>71</v>
      </c>
      <c r="G400" s="3" t="s">
        <v>230</v>
      </c>
      <c r="H400" s="7">
        <v>423</v>
      </c>
      <c r="I400" s="2">
        <f t="shared" si="12"/>
        <v>77</v>
      </c>
      <c r="J400" s="6">
        <f t="shared" si="13"/>
        <v>32571</v>
      </c>
    </row>
    <row r="401" spans="3:10" x14ac:dyDescent="0.25">
      <c r="C401" s="11" t="s">
        <v>191</v>
      </c>
      <c r="D401" s="11" t="s">
        <v>35</v>
      </c>
      <c r="E401" s="12">
        <v>155</v>
      </c>
      <c r="F401" s="5" t="s">
        <v>71</v>
      </c>
      <c r="G401" s="3" t="s">
        <v>230</v>
      </c>
      <c r="H401" s="7">
        <v>270</v>
      </c>
      <c r="I401" s="2">
        <f t="shared" si="12"/>
        <v>77</v>
      </c>
      <c r="J401" s="6">
        <f t="shared" si="13"/>
        <v>20790</v>
      </c>
    </row>
    <row r="402" spans="3:10" x14ac:dyDescent="0.25">
      <c r="C402" s="11" t="s">
        <v>191</v>
      </c>
      <c r="D402" s="11" t="s">
        <v>35</v>
      </c>
      <c r="E402" s="12">
        <v>156</v>
      </c>
      <c r="F402" s="5" t="s">
        <v>71</v>
      </c>
      <c r="G402" s="3" t="s">
        <v>230</v>
      </c>
      <c r="H402" s="7">
        <v>270</v>
      </c>
      <c r="I402" s="2">
        <f t="shared" si="12"/>
        <v>77</v>
      </c>
      <c r="J402" s="6">
        <f t="shared" si="13"/>
        <v>20790</v>
      </c>
    </row>
    <row r="403" spans="3:10" x14ac:dyDescent="0.25">
      <c r="C403" s="11" t="s">
        <v>188</v>
      </c>
      <c r="D403" s="11" t="s">
        <v>188</v>
      </c>
      <c r="E403" s="12">
        <v>1203</v>
      </c>
      <c r="F403" s="5" t="s">
        <v>11</v>
      </c>
      <c r="G403" s="5" t="s">
        <v>10</v>
      </c>
      <c r="H403" s="7">
        <v>20.41</v>
      </c>
      <c r="I403" s="2">
        <f t="shared" si="12"/>
        <v>0</v>
      </c>
      <c r="J403" s="6">
        <f t="shared" si="13"/>
        <v>0</v>
      </c>
    </row>
    <row r="404" spans="3:10" x14ac:dyDescent="0.25">
      <c r="C404" s="11" t="s">
        <v>188</v>
      </c>
      <c r="D404" s="11" t="s">
        <v>192</v>
      </c>
      <c r="E404" s="12">
        <v>4</v>
      </c>
      <c r="F404" s="5" t="s">
        <v>193</v>
      </c>
      <c r="G404" s="5" t="s">
        <v>10</v>
      </c>
      <c r="H404" s="7">
        <v>2700</v>
      </c>
      <c r="I404" s="2">
        <f t="shared" si="12"/>
        <v>-26</v>
      </c>
      <c r="J404" s="6">
        <f t="shared" si="13"/>
        <v>-70200</v>
      </c>
    </row>
    <row r="405" spans="3:10" x14ac:dyDescent="0.25">
      <c r="C405" s="11" t="s">
        <v>196</v>
      </c>
      <c r="D405" s="11" t="s">
        <v>194</v>
      </c>
      <c r="E405" s="12">
        <v>15</v>
      </c>
      <c r="F405" s="5" t="s">
        <v>195</v>
      </c>
      <c r="G405" s="5" t="s">
        <v>134</v>
      </c>
      <c r="H405" s="7">
        <v>468</v>
      </c>
      <c r="I405" s="2">
        <f t="shared" si="12"/>
        <v>15</v>
      </c>
      <c r="J405" s="6">
        <f t="shared" si="13"/>
        <v>7020</v>
      </c>
    </row>
    <row r="406" spans="3:10" x14ac:dyDescent="0.25">
      <c r="C406" s="11" t="s">
        <v>196</v>
      </c>
      <c r="D406" s="11" t="s">
        <v>194</v>
      </c>
      <c r="E406" s="12">
        <v>15</v>
      </c>
      <c r="F406" s="5" t="s">
        <v>195</v>
      </c>
      <c r="G406" s="5" t="s">
        <v>134</v>
      </c>
      <c r="H406" s="7">
        <v>1092</v>
      </c>
      <c r="I406" s="2">
        <f t="shared" si="12"/>
        <v>15</v>
      </c>
      <c r="J406" s="6">
        <f t="shared" si="13"/>
        <v>16380</v>
      </c>
    </row>
    <row r="407" spans="3:10" x14ac:dyDescent="0.25">
      <c r="C407" s="11" t="s">
        <v>196</v>
      </c>
      <c r="D407" s="11" t="s">
        <v>196</v>
      </c>
      <c r="E407" s="12">
        <v>82020</v>
      </c>
      <c r="F407" s="5" t="s">
        <v>197</v>
      </c>
      <c r="G407" s="5" t="s">
        <v>92</v>
      </c>
      <c r="H407" s="7">
        <v>12.3</v>
      </c>
      <c r="I407" s="2">
        <f t="shared" si="12"/>
        <v>0</v>
      </c>
      <c r="J407" s="6">
        <f t="shared" si="13"/>
        <v>0</v>
      </c>
    </row>
    <row r="408" spans="3:10" x14ac:dyDescent="0.25">
      <c r="C408" s="11" t="s">
        <v>199</v>
      </c>
      <c r="D408" s="11" t="s">
        <v>109</v>
      </c>
      <c r="E408" s="12">
        <v>72020</v>
      </c>
      <c r="F408" s="5" t="s">
        <v>198</v>
      </c>
      <c r="G408" s="5" t="s">
        <v>200</v>
      </c>
      <c r="H408" s="7">
        <v>40203.08</v>
      </c>
      <c r="I408" s="2">
        <f t="shared" si="12"/>
        <v>24</v>
      </c>
      <c r="J408" s="6">
        <f t="shared" si="13"/>
        <v>964873.92</v>
      </c>
    </row>
    <row r="409" spans="3:10" x14ac:dyDescent="0.25">
      <c r="C409" s="11" t="s">
        <v>199</v>
      </c>
      <c r="D409" s="11" t="s">
        <v>119</v>
      </c>
      <c r="E409" s="12">
        <v>82020</v>
      </c>
      <c r="F409" s="5" t="s">
        <v>198</v>
      </c>
      <c r="G409" s="5" t="s">
        <v>200</v>
      </c>
      <c r="H409" s="7">
        <v>70321.289999999994</v>
      </c>
      <c r="I409" s="2">
        <f t="shared" si="12"/>
        <v>23</v>
      </c>
      <c r="J409" s="6">
        <f t="shared" si="13"/>
        <v>1617389.67</v>
      </c>
    </row>
    <row r="410" spans="3:10" x14ac:dyDescent="0.25">
      <c r="C410" s="11" t="s">
        <v>199</v>
      </c>
      <c r="D410" s="11" t="s">
        <v>201</v>
      </c>
      <c r="E410" s="12">
        <v>620201</v>
      </c>
      <c r="F410" s="5" t="s">
        <v>123</v>
      </c>
      <c r="G410" s="5" t="s">
        <v>10</v>
      </c>
      <c r="H410" s="7">
        <v>818.3</v>
      </c>
      <c r="I410" s="2">
        <f t="shared" si="12"/>
        <v>-38</v>
      </c>
      <c r="J410" s="6">
        <f t="shared" si="13"/>
        <v>-31095.399999999998</v>
      </c>
    </row>
    <row r="411" spans="3:10" x14ac:dyDescent="0.25">
      <c r="C411" s="11" t="s">
        <v>199</v>
      </c>
      <c r="D411" s="11" t="s">
        <v>170</v>
      </c>
      <c r="E411" s="12">
        <v>7</v>
      </c>
      <c r="F411" s="5" t="s">
        <v>157</v>
      </c>
      <c r="G411" s="5" t="s">
        <v>202</v>
      </c>
      <c r="H411" s="7">
        <v>5611.2</v>
      </c>
      <c r="I411" s="2">
        <f t="shared" si="12"/>
        <v>-8</v>
      </c>
      <c r="J411" s="6">
        <f t="shared" si="13"/>
        <v>-44889.599999999999</v>
      </c>
    </row>
    <row r="412" spans="3:10" x14ac:dyDescent="0.25">
      <c r="C412" s="11" t="s">
        <v>199</v>
      </c>
      <c r="D412" s="11" t="s">
        <v>5</v>
      </c>
      <c r="E412" s="12">
        <v>917</v>
      </c>
      <c r="F412" s="5" t="s">
        <v>203</v>
      </c>
      <c r="G412" s="3" t="s">
        <v>97</v>
      </c>
      <c r="H412" s="7">
        <v>160</v>
      </c>
      <c r="I412" s="2">
        <f t="shared" si="12"/>
        <v>297</v>
      </c>
      <c r="J412" s="6">
        <f t="shared" si="13"/>
        <v>47520</v>
      </c>
    </row>
    <row r="413" spans="3:10" x14ac:dyDescent="0.25">
      <c r="C413" s="11" t="s">
        <v>199</v>
      </c>
      <c r="D413" s="11" t="s">
        <v>204</v>
      </c>
      <c r="E413" s="12">
        <v>4720</v>
      </c>
      <c r="F413" s="5" t="s">
        <v>181</v>
      </c>
      <c r="G413" s="5" t="s">
        <v>52</v>
      </c>
      <c r="H413" s="7">
        <v>175</v>
      </c>
      <c r="I413" s="2">
        <f t="shared" si="12"/>
        <v>2</v>
      </c>
      <c r="J413" s="6">
        <f t="shared" si="13"/>
        <v>350</v>
      </c>
    </row>
    <row r="414" spans="3:10" x14ac:dyDescent="0.25">
      <c r="C414" s="11" t="s">
        <v>199</v>
      </c>
      <c r="D414" s="11" t="s">
        <v>5</v>
      </c>
      <c r="E414" s="12">
        <v>907</v>
      </c>
      <c r="F414" s="5" t="s">
        <v>203</v>
      </c>
      <c r="G414" s="3" t="s">
        <v>97</v>
      </c>
      <c r="H414" s="7">
        <v>3014.39</v>
      </c>
      <c r="I414" s="2">
        <f t="shared" si="12"/>
        <v>297</v>
      </c>
      <c r="J414" s="6">
        <f t="shared" si="13"/>
        <v>895273.83</v>
      </c>
    </row>
    <row r="415" spans="3:10" x14ac:dyDescent="0.25">
      <c r="C415" s="11" t="s">
        <v>199</v>
      </c>
      <c r="D415" s="11" t="s">
        <v>5</v>
      </c>
      <c r="E415" s="12">
        <v>987</v>
      </c>
      <c r="F415" s="5" t="s">
        <v>203</v>
      </c>
      <c r="G415" s="3" t="s">
        <v>97</v>
      </c>
      <c r="H415" s="7">
        <v>560</v>
      </c>
      <c r="I415" s="2">
        <f t="shared" si="12"/>
        <v>297</v>
      </c>
      <c r="J415" s="6">
        <f t="shared" si="13"/>
        <v>166320</v>
      </c>
    </row>
    <row r="416" spans="3:10" x14ac:dyDescent="0.25">
      <c r="C416" s="11" t="s">
        <v>199</v>
      </c>
      <c r="D416" s="11" t="s">
        <v>5</v>
      </c>
      <c r="E416" s="12">
        <v>927</v>
      </c>
      <c r="F416" s="5" t="s">
        <v>203</v>
      </c>
      <c r="G416" s="3" t="s">
        <v>97</v>
      </c>
      <c r="H416" s="7">
        <v>80</v>
      </c>
      <c r="I416" s="2">
        <f t="shared" si="12"/>
        <v>297</v>
      </c>
      <c r="J416" s="6">
        <f t="shared" si="13"/>
        <v>23760</v>
      </c>
    </row>
    <row r="417" spans="3:10" x14ac:dyDescent="0.25">
      <c r="C417" s="11" t="s">
        <v>199</v>
      </c>
      <c r="D417" s="11" t="s">
        <v>205</v>
      </c>
      <c r="E417" s="12">
        <v>2200</v>
      </c>
      <c r="F417" s="5" t="s">
        <v>206</v>
      </c>
      <c r="G417" s="5" t="s">
        <v>252</v>
      </c>
      <c r="H417" s="7">
        <v>3473.6</v>
      </c>
      <c r="I417" s="2">
        <f t="shared" si="12"/>
        <v>-1</v>
      </c>
      <c r="J417" s="6">
        <f t="shared" si="13"/>
        <v>-3473.6</v>
      </c>
    </row>
    <row r="418" spans="3:10" x14ac:dyDescent="0.25">
      <c r="C418" s="11" t="s">
        <v>199</v>
      </c>
      <c r="D418" s="11" t="s">
        <v>207</v>
      </c>
      <c r="E418" s="12">
        <v>220201</v>
      </c>
      <c r="F418" s="5" t="s">
        <v>123</v>
      </c>
      <c r="G418" s="5" t="s">
        <v>10</v>
      </c>
      <c r="H418" s="7">
        <v>1421.7</v>
      </c>
      <c r="I418" s="2">
        <f t="shared" si="12"/>
        <v>-29</v>
      </c>
      <c r="J418" s="6">
        <f t="shared" si="13"/>
        <v>-41229.300000000003</v>
      </c>
    </row>
    <row r="419" spans="3:10" x14ac:dyDescent="0.25">
      <c r="C419" s="11" t="s">
        <v>199</v>
      </c>
      <c r="D419" s="11" t="s">
        <v>7</v>
      </c>
      <c r="E419" s="12">
        <v>1317</v>
      </c>
      <c r="F419" s="5" t="s">
        <v>203</v>
      </c>
      <c r="G419" s="3" t="s">
        <v>97</v>
      </c>
      <c r="H419" s="7">
        <v>4326.3900000000003</v>
      </c>
      <c r="I419" s="2">
        <f t="shared" si="12"/>
        <v>267</v>
      </c>
      <c r="J419" s="6">
        <f t="shared" si="13"/>
        <v>1155146.1300000001</v>
      </c>
    </row>
    <row r="420" spans="3:10" x14ac:dyDescent="0.25">
      <c r="C420" s="11" t="s">
        <v>199</v>
      </c>
      <c r="D420" s="11" t="s">
        <v>22</v>
      </c>
      <c r="E420" s="12">
        <v>1857</v>
      </c>
      <c r="F420" s="5" t="s">
        <v>203</v>
      </c>
      <c r="G420" s="3" t="s">
        <v>97</v>
      </c>
      <c r="H420" s="7">
        <v>2464</v>
      </c>
      <c r="I420" s="2">
        <f t="shared" si="12"/>
        <v>236</v>
      </c>
      <c r="J420" s="6">
        <f t="shared" si="13"/>
        <v>581504</v>
      </c>
    </row>
    <row r="421" spans="3:10" x14ac:dyDescent="0.25">
      <c r="C421" s="11" t="s">
        <v>199</v>
      </c>
      <c r="D421" s="11" t="s">
        <v>119</v>
      </c>
      <c r="E421" s="12">
        <v>2518</v>
      </c>
      <c r="F421" s="5" t="s">
        <v>101</v>
      </c>
      <c r="G421" s="3" t="s">
        <v>235</v>
      </c>
      <c r="H421" s="7">
        <v>5500</v>
      </c>
      <c r="I421" s="2">
        <f t="shared" si="12"/>
        <v>23</v>
      </c>
      <c r="J421" s="6">
        <f t="shared" si="13"/>
        <v>126500</v>
      </c>
    </row>
    <row r="422" spans="3:10" x14ac:dyDescent="0.25">
      <c r="C422" s="11" t="s">
        <v>199</v>
      </c>
      <c r="D422" s="11" t="s">
        <v>119</v>
      </c>
      <c r="E422" s="12">
        <v>2519</v>
      </c>
      <c r="F422" s="5" t="s">
        <v>101</v>
      </c>
      <c r="G422" s="3" t="s">
        <v>235</v>
      </c>
      <c r="H422" s="7">
        <v>6000</v>
      </c>
      <c r="I422" s="2">
        <f t="shared" si="12"/>
        <v>23</v>
      </c>
      <c r="J422" s="6">
        <f t="shared" si="13"/>
        <v>138000</v>
      </c>
    </row>
    <row r="423" spans="3:10" x14ac:dyDescent="0.25">
      <c r="C423" s="11" t="s">
        <v>205</v>
      </c>
      <c r="D423" s="11" t="s">
        <v>169</v>
      </c>
      <c r="E423" s="12">
        <v>26</v>
      </c>
      <c r="F423" s="5" t="s">
        <v>208</v>
      </c>
      <c r="G423" s="5" t="s">
        <v>10</v>
      </c>
      <c r="H423" s="7">
        <v>990</v>
      </c>
      <c r="I423" s="2">
        <f t="shared" si="12"/>
        <v>-35</v>
      </c>
      <c r="J423" s="6">
        <f t="shared" si="13"/>
        <v>-34650</v>
      </c>
    </row>
    <row r="424" spans="3:10" x14ac:dyDescent="0.25">
      <c r="C424" s="11" t="s">
        <v>189</v>
      </c>
      <c r="D424" s="11" t="s">
        <v>119</v>
      </c>
      <c r="E424" s="12">
        <v>1</v>
      </c>
      <c r="F424" s="5" t="s">
        <v>209</v>
      </c>
      <c r="G424" s="3" t="s">
        <v>134</v>
      </c>
      <c r="H424" s="7">
        <v>13963.33</v>
      </c>
      <c r="I424" s="2">
        <f t="shared" si="12"/>
        <v>25</v>
      </c>
      <c r="J424" s="6">
        <f t="shared" si="13"/>
        <v>349083.25</v>
      </c>
    </row>
    <row r="425" spans="3:10" x14ac:dyDescent="0.25">
      <c r="C425" s="11" t="s">
        <v>189</v>
      </c>
      <c r="D425" s="11" t="s">
        <v>205</v>
      </c>
      <c r="E425" s="12">
        <v>1267</v>
      </c>
      <c r="F425" s="5" t="s">
        <v>210</v>
      </c>
      <c r="G425" s="5" t="s">
        <v>10</v>
      </c>
      <c r="H425" s="7">
        <v>2122</v>
      </c>
      <c r="I425" s="2">
        <f t="shared" si="12"/>
        <v>1</v>
      </c>
      <c r="J425" s="6">
        <f t="shared" si="13"/>
        <v>2122</v>
      </c>
    </row>
    <row r="426" spans="3:10" x14ac:dyDescent="0.25">
      <c r="C426" s="11" t="s">
        <v>189</v>
      </c>
      <c r="D426" s="11" t="s">
        <v>199</v>
      </c>
      <c r="E426" s="12">
        <v>3022</v>
      </c>
      <c r="F426" s="5" t="s">
        <v>211</v>
      </c>
      <c r="G426" s="5" t="s">
        <v>10</v>
      </c>
      <c r="H426" s="7">
        <v>6200</v>
      </c>
      <c r="I426" s="2">
        <f t="shared" si="12"/>
        <v>2</v>
      </c>
      <c r="J426" s="6">
        <f t="shared" si="13"/>
        <v>12400</v>
      </c>
    </row>
    <row r="427" spans="3:10" x14ac:dyDescent="0.25">
      <c r="C427" s="11" t="s">
        <v>189</v>
      </c>
      <c r="D427" s="11" t="s">
        <v>5</v>
      </c>
      <c r="E427" s="12">
        <v>6</v>
      </c>
      <c r="F427" s="5" t="s">
        <v>212</v>
      </c>
      <c r="G427" s="3" t="s">
        <v>235</v>
      </c>
      <c r="H427" s="7">
        <v>2240</v>
      </c>
      <c r="I427" s="2">
        <f t="shared" si="12"/>
        <v>299</v>
      </c>
      <c r="J427" s="6">
        <f t="shared" si="13"/>
        <v>669760</v>
      </c>
    </row>
    <row r="428" spans="3:10" x14ac:dyDescent="0.25">
      <c r="C428" s="11" t="s">
        <v>189</v>
      </c>
      <c r="D428" s="11" t="s">
        <v>5</v>
      </c>
      <c r="E428" s="12">
        <v>7</v>
      </c>
      <c r="F428" s="5" t="s">
        <v>212</v>
      </c>
      <c r="G428" s="3" t="s">
        <v>235</v>
      </c>
      <c r="H428" s="7">
        <v>2240</v>
      </c>
      <c r="I428" s="2">
        <f t="shared" si="12"/>
        <v>299</v>
      </c>
      <c r="J428" s="6">
        <f t="shared" si="13"/>
        <v>669760</v>
      </c>
    </row>
    <row r="429" spans="3:10" x14ac:dyDescent="0.25">
      <c r="C429" s="11" t="s">
        <v>189</v>
      </c>
      <c r="D429" s="11" t="s">
        <v>22</v>
      </c>
      <c r="E429" s="12">
        <v>8</v>
      </c>
      <c r="F429" s="5" t="s">
        <v>212</v>
      </c>
      <c r="G429" s="3" t="s">
        <v>235</v>
      </c>
      <c r="H429" s="7">
        <v>2022</v>
      </c>
      <c r="I429" s="2">
        <f t="shared" si="12"/>
        <v>238</v>
      </c>
      <c r="J429" s="6">
        <f t="shared" si="13"/>
        <v>481236</v>
      </c>
    </row>
    <row r="430" spans="3:10" x14ac:dyDescent="0.25">
      <c r="C430" s="11" t="s">
        <v>189</v>
      </c>
      <c r="D430" s="11" t="s">
        <v>22</v>
      </c>
      <c r="E430" s="12">
        <v>10</v>
      </c>
      <c r="F430" s="5" t="s">
        <v>212</v>
      </c>
      <c r="G430" s="3" t="s">
        <v>235</v>
      </c>
      <c r="H430" s="7">
        <v>1960</v>
      </c>
      <c r="I430" s="2">
        <f t="shared" si="12"/>
        <v>238</v>
      </c>
      <c r="J430" s="6">
        <f t="shared" si="13"/>
        <v>466480</v>
      </c>
    </row>
    <row r="431" spans="3:10" x14ac:dyDescent="0.25">
      <c r="C431" s="11" t="s">
        <v>189</v>
      </c>
      <c r="D431" s="11" t="s">
        <v>22</v>
      </c>
      <c r="E431" s="12">
        <v>9</v>
      </c>
      <c r="F431" s="5" t="s">
        <v>212</v>
      </c>
      <c r="G431" s="3" t="s">
        <v>235</v>
      </c>
      <c r="H431" s="7">
        <v>2240</v>
      </c>
      <c r="I431" s="2">
        <f t="shared" si="12"/>
        <v>238</v>
      </c>
      <c r="J431" s="6">
        <f t="shared" si="13"/>
        <v>533120</v>
      </c>
    </row>
    <row r="432" spans="3:10" x14ac:dyDescent="0.25">
      <c r="C432" s="11" t="s">
        <v>189</v>
      </c>
      <c r="D432" s="11" t="s">
        <v>22</v>
      </c>
      <c r="E432" s="12">
        <v>11</v>
      </c>
      <c r="F432" s="5" t="s">
        <v>212</v>
      </c>
      <c r="G432" s="3" t="s">
        <v>235</v>
      </c>
      <c r="H432" s="7">
        <v>2725</v>
      </c>
      <c r="I432" s="2">
        <f t="shared" si="12"/>
        <v>238</v>
      </c>
      <c r="J432" s="6">
        <f t="shared" si="13"/>
        <v>648550</v>
      </c>
    </row>
    <row r="433" spans="3:10" x14ac:dyDescent="0.25">
      <c r="C433" s="11" t="s">
        <v>189</v>
      </c>
      <c r="D433" s="11" t="s">
        <v>24</v>
      </c>
      <c r="E433" s="12">
        <v>13</v>
      </c>
      <c r="F433" s="5" t="s">
        <v>212</v>
      </c>
      <c r="G433" s="3" t="s">
        <v>235</v>
      </c>
      <c r="H433" s="7">
        <v>13264</v>
      </c>
      <c r="I433" s="2">
        <f t="shared" si="12"/>
        <v>207</v>
      </c>
      <c r="J433" s="6">
        <f t="shared" si="13"/>
        <v>2745648</v>
      </c>
    </row>
    <row r="434" spans="3:10" x14ac:dyDescent="0.25">
      <c r="C434" s="11" t="s">
        <v>189</v>
      </c>
      <c r="D434" s="11" t="s">
        <v>24</v>
      </c>
      <c r="E434" s="12">
        <v>12</v>
      </c>
      <c r="F434" s="5" t="s">
        <v>212</v>
      </c>
      <c r="G434" s="3" t="s">
        <v>235</v>
      </c>
      <c r="H434" s="7">
        <v>5140</v>
      </c>
      <c r="I434" s="2">
        <f t="shared" si="12"/>
        <v>207</v>
      </c>
      <c r="J434" s="6">
        <f t="shared" si="13"/>
        <v>1063980</v>
      </c>
    </row>
    <row r="435" spans="3:10" x14ac:dyDescent="0.25">
      <c r="C435" s="11" t="s">
        <v>189</v>
      </c>
      <c r="D435" s="11" t="s">
        <v>24</v>
      </c>
      <c r="E435" s="12">
        <v>15</v>
      </c>
      <c r="F435" s="5" t="s">
        <v>212</v>
      </c>
      <c r="G435" s="3" t="s">
        <v>235</v>
      </c>
      <c r="H435" s="7">
        <v>14671</v>
      </c>
      <c r="I435" s="2">
        <f t="shared" si="12"/>
        <v>207</v>
      </c>
      <c r="J435" s="6">
        <f t="shared" si="13"/>
        <v>3036897</v>
      </c>
    </row>
    <row r="436" spans="3:10" x14ac:dyDescent="0.25">
      <c r="C436" s="11" t="s">
        <v>189</v>
      </c>
      <c r="D436" s="11" t="s">
        <v>22</v>
      </c>
      <c r="E436" s="12">
        <v>5691</v>
      </c>
      <c r="F436" s="5" t="s">
        <v>70</v>
      </c>
      <c r="G436" s="3" t="s">
        <v>242</v>
      </c>
      <c r="H436" s="7">
        <v>5751</v>
      </c>
      <c r="I436" s="2">
        <f t="shared" si="12"/>
        <v>238</v>
      </c>
      <c r="J436" s="6">
        <f t="shared" si="13"/>
        <v>1368738</v>
      </c>
    </row>
    <row r="437" spans="3:10" x14ac:dyDescent="0.25">
      <c r="C437" s="11" t="s">
        <v>189</v>
      </c>
      <c r="D437" s="11" t="s">
        <v>22</v>
      </c>
      <c r="E437" s="12">
        <v>5710</v>
      </c>
      <c r="F437" s="5" t="s">
        <v>70</v>
      </c>
      <c r="G437" s="3" t="s">
        <v>242</v>
      </c>
      <c r="H437" s="7">
        <v>50</v>
      </c>
      <c r="I437" s="2">
        <f t="shared" si="12"/>
        <v>238</v>
      </c>
      <c r="J437" s="6">
        <f t="shared" si="13"/>
        <v>11900</v>
      </c>
    </row>
    <row r="438" spans="3:10" x14ac:dyDescent="0.25">
      <c r="C438" s="11" t="s">
        <v>189</v>
      </c>
      <c r="D438" s="11" t="s">
        <v>22</v>
      </c>
      <c r="E438" s="12">
        <v>5711</v>
      </c>
      <c r="F438" s="5" t="s">
        <v>70</v>
      </c>
      <c r="G438" s="3" t="s">
        <v>242</v>
      </c>
      <c r="H438" s="7">
        <v>170</v>
      </c>
      <c r="I438" s="2">
        <f t="shared" si="12"/>
        <v>238</v>
      </c>
      <c r="J438" s="6">
        <f t="shared" si="13"/>
        <v>40460</v>
      </c>
    </row>
    <row r="439" spans="3:10" x14ac:dyDescent="0.25">
      <c r="C439" s="11" t="s">
        <v>189</v>
      </c>
      <c r="D439" s="11" t="s">
        <v>22</v>
      </c>
      <c r="E439" s="12">
        <v>5764</v>
      </c>
      <c r="F439" s="5" t="s">
        <v>70</v>
      </c>
      <c r="G439" s="3" t="s">
        <v>242</v>
      </c>
      <c r="H439" s="7">
        <v>150</v>
      </c>
      <c r="I439" s="2">
        <f t="shared" si="12"/>
        <v>238</v>
      </c>
      <c r="J439" s="6">
        <f t="shared" si="13"/>
        <v>35700</v>
      </c>
    </row>
    <row r="440" spans="3:10" x14ac:dyDescent="0.25">
      <c r="C440" s="11" t="s">
        <v>189</v>
      </c>
      <c r="D440" s="11" t="s">
        <v>22</v>
      </c>
      <c r="E440" s="12">
        <v>5765</v>
      </c>
      <c r="F440" s="5" t="s">
        <v>70</v>
      </c>
      <c r="G440" s="3" t="s">
        <v>242</v>
      </c>
      <c r="H440" s="7">
        <v>50</v>
      </c>
      <c r="I440" s="2">
        <f t="shared" si="12"/>
        <v>238</v>
      </c>
      <c r="J440" s="6">
        <f t="shared" si="13"/>
        <v>11900</v>
      </c>
    </row>
    <row r="441" spans="3:10" x14ac:dyDescent="0.25">
      <c r="C441" s="11" t="s">
        <v>189</v>
      </c>
      <c r="D441" s="11" t="s">
        <v>22</v>
      </c>
      <c r="E441" s="12">
        <v>5766</v>
      </c>
      <c r="F441" s="5" t="s">
        <v>70</v>
      </c>
      <c r="G441" s="3" t="s">
        <v>242</v>
      </c>
      <c r="H441" s="7">
        <v>150</v>
      </c>
      <c r="I441" s="2">
        <f t="shared" si="12"/>
        <v>238</v>
      </c>
      <c r="J441" s="6">
        <f t="shared" si="13"/>
        <v>35700</v>
      </c>
    </row>
    <row r="442" spans="3:10" x14ac:dyDescent="0.25">
      <c r="C442" s="11" t="s">
        <v>189</v>
      </c>
      <c r="D442" s="11" t="s">
        <v>22</v>
      </c>
      <c r="E442" s="12">
        <v>5767</v>
      </c>
      <c r="F442" s="5" t="s">
        <v>70</v>
      </c>
      <c r="G442" s="3" t="s">
        <v>242</v>
      </c>
      <c r="H442" s="7">
        <v>800</v>
      </c>
      <c r="I442" s="2">
        <f t="shared" si="12"/>
        <v>238</v>
      </c>
      <c r="J442" s="6">
        <f t="shared" si="13"/>
        <v>190400</v>
      </c>
    </row>
    <row r="443" spans="3:10" x14ac:dyDescent="0.25">
      <c r="C443" s="11" t="s">
        <v>189</v>
      </c>
      <c r="D443" s="11" t="s">
        <v>22</v>
      </c>
      <c r="E443" s="12">
        <v>5768</v>
      </c>
      <c r="F443" s="5" t="s">
        <v>70</v>
      </c>
      <c r="G443" s="3" t="s">
        <v>242</v>
      </c>
      <c r="H443" s="7">
        <v>250</v>
      </c>
      <c r="I443" s="2">
        <f t="shared" si="12"/>
        <v>238</v>
      </c>
      <c r="J443" s="6">
        <f t="shared" si="13"/>
        <v>59500</v>
      </c>
    </row>
    <row r="444" spans="3:10" x14ac:dyDescent="0.25">
      <c r="C444" s="11" t="s">
        <v>189</v>
      </c>
      <c r="D444" s="11" t="s">
        <v>24</v>
      </c>
      <c r="E444" s="12">
        <v>6662</v>
      </c>
      <c r="F444" s="5" t="s">
        <v>70</v>
      </c>
      <c r="G444" s="3" t="s">
        <v>242</v>
      </c>
      <c r="H444" s="7">
        <v>5683.5</v>
      </c>
      <c r="I444" s="2">
        <f t="shared" si="12"/>
        <v>207</v>
      </c>
      <c r="J444" s="6">
        <f t="shared" si="13"/>
        <v>1176484.5</v>
      </c>
    </row>
    <row r="445" spans="3:10" x14ac:dyDescent="0.25">
      <c r="C445" s="11" t="s">
        <v>189</v>
      </c>
      <c r="D445" s="11" t="s">
        <v>24</v>
      </c>
      <c r="E445" s="12">
        <v>6731</v>
      </c>
      <c r="F445" s="5" t="s">
        <v>70</v>
      </c>
      <c r="G445" s="3" t="s">
        <v>242</v>
      </c>
      <c r="H445" s="7">
        <v>50</v>
      </c>
      <c r="I445" s="2">
        <f t="shared" si="12"/>
        <v>207</v>
      </c>
      <c r="J445" s="6">
        <f t="shared" si="13"/>
        <v>10350</v>
      </c>
    </row>
    <row r="446" spans="3:10" x14ac:dyDescent="0.25">
      <c r="C446" s="11" t="s">
        <v>189</v>
      </c>
      <c r="D446" s="11" t="s">
        <v>24</v>
      </c>
      <c r="E446" s="12">
        <v>6732</v>
      </c>
      <c r="F446" s="5" t="s">
        <v>70</v>
      </c>
      <c r="G446" s="3" t="s">
        <v>242</v>
      </c>
      <c r="H446" s="7">
        <v>170</v>
      </c>
      <c r="I446" s="2">
        <f t="shared" si="12"/>
        <v>207</v>
      </c>
      <c r="J446" s="6">
        <f t="shared" si="13"/>
        <v>35190</v>
      </c>
    </row>
    <row r="447" spans="3:10" x14ac:dyDescent="0.25">
      <c r="C447" s="11" t="s">
        <v>189</v>
      </c>
      <c r="D447" s="11" t="s">
        <v>24</v>
      </c>
      <c r="E447" s="12">
        <v>6752</v>
      </c>
      <c r="F447" s="5" t="s">
        <v>70</v>
      </c>
      <c r="G447" s="3" t="s">
        <v>242</v>
      </c>
      <c r="H447" s="7">
        <v>150</v>
      </c>
      <c r="I447" s="2">
        <f t="shared" si="12"/>
        <v>207</v>
      </c>
      <c r="J447" s="6">
        <f t="shared" si="13"/>
        <v>31050</v>
      </c>
    </row>
    <row r="448" spans="3:10" x14ac:dyDescent="0.25">
      <c r="C448" s="11" t="s">
        <v>189</v>
      </c>
      <c r="D448" s="11" t="s">
        <v>24</v>
      </c>
      <c r="E448" s="12">
        <v>6753</v>
      </c>
      <c r="F448" s="5" t="s">
        <v>70</v>
      </c>
      <c r="G448" s="3" t="s">
        <v>242</v>
      </c>
      <c r="H448" s="7">
        <v>50</v>
      </c>
      <c r="I448" s="2">
        <f t="shared" si="12"/>
        <v>207</v>
      </c>
      <c r="J448" s="6">
        <f t="shared" si="13"/>
        <v>10350</v>
      </c>
    </row>
    <row r="449" spans="3:10" x14ac:dyDescent="0.25">
      <c r="C449" s="11" t="s">
        <v>189</v>
      </c>
      <c r="D449" s="11" t="s">
        <v>24</v>
      </c>
      <c r="E449" s="12">
        <v>6754</v>
      </c>
      <c r="F449" s="5" t="s">
        <v>70</v>
      </c>
      <c r="G449" s="3" t="s">
        <v>242</v>
      </c>
      <c r="H449" s="7">
        <v>150</v>
      </c>
      <c r="I449" s="2">
        <f t="shared" si="12"/>
        <v>207</v>
      </c>
      <c r="J449" s="6">
        <f t="shared" si="13"/>
        <v>31050</v>
      </c>
    </row>
    <row r="450" spans="3:10" x14ac:dyDescent="0.25">
      <c r="C450" s="11" t="s">
        <v>189</v>
      </c>
      <c r="D450" s="11" t="s">
        <v>24</v>
      </c>
      <c r="E450" s="12">
        <v>6755</v>
      </c>
      <c r="F450" s="5" t="s">
        <v>70</v>
      </c>
      <c r="G450" s="3" t="s">
        <v>242</v>
      </c>
      <c r="H450" s="7">
        <v>200</v>
      </c>
      <c r="I450" s="2">
        <f t="shared" si="12"/>
        <v>207</v>
      </c>
      <c r="J450" s="6">
        <f t="shared" si="13"/>
        <v>41400</v>
      </c>
    </row>
    <row r="451" spans="3:10" x14ac:dyDescent="0.25">
      <c r="C451" s="11" t="s">
        <v>189</v>
      </c>
      <c r="D451" s="11" t="s">
        <v>24</v>
      </c>
      <c r="E451" s="12">
        <v>6756</v>
      </c>
      <c r="F451" s="5" t="s">
        <v>70</v>
      </c>
      <c r="G451" s="3" t="s">
        <v>242</v>
      </c>
      <c r="H451" s="7">
        <v>250</v>
      </c>
      <c r="I451" s="2">
        <f t="shared" si="12"/>
        <v>207</v>
      </c>
      <c r="J451" s="6">
        <f t="shared" si="13"/>
        <v>51750</v>
      </c>
    </row>
    <row r="452" spans="3:10" x14ac:dyDescent="0.25">
      <c r="C452" s="11" t="s">
        <v>189</v>
      </c>
      <c r="D452" s="11" t="s">
        <v>25</v>
      </c>
      <c r="E452" s="12">
        <v>7990</v>
      </c>
      <c r="F452" s="5" t="s">
        <v>70</v>
      </c>
      <c r="G452" s="3" t="s">
        <v>242</v>
      </c>
      <c r="H452" s="7">
        <v>5669.73</v>
      </c>
      <c r="I452" s="2">
        <f t="shared" si="12"/>
        <v>177</v>
      </c>
      <c r="J452" s="6">
        <f t="shared" si="13"/>
        <v>1003542.21</v>
      </c>
    </row>
    <row r="453" spans="3:10" x14ac:dyDescent="0.25">
      <c r="C453" s="11" t="s">
        <v>189</v>
      </c>
      <c r="D453" s="11" t="s">
        <v>25</v>
      </c>
      <c r="E453" s="12">
        <v>8038</v>
      </c>
      <c r="F453" s="5" t="s">
        <v>70</v>
      </c>
      <c r="G453" s="3" t="s">
        <v>242</v>
      </c>
      <c r="H453" s="7">
        <v>50</v>
      </c>
      <c r="I453" s="2">
        <f t="shared" si="12"/>
        <v>177</v>
      </c>
      <c r="J453" s="6">
        <f t="shared" si="13"/>
        <v>8850</v>
      </c>
    </row>
    <row r="454" spans="3:10" x14ac:dyDescent="0.25">
      <c r="C454" s="11" t="s">
        <v>189</v>
      </c>
      <c r="D454" s="11" t="s">
        <v>25</v>
      </c>
      <c r="E454" s="12">
        <v>8039</v>
      </c>
      <c r="F454" s="5" t="s">
        <v>70</v>
      </c>
      <c r="G454" s="3" t="s">
        <v>242</v>
      </c>
      <c r="H454" s="7">
        <v>170</v>
      </c>
      <c r="I454" s="2">
        <f t="shared" si="12"/>
        <v>177</v>
      </c>
      <c r="J454" s="6">
        <f t="shared" si="13"/>
        <v>30090</v>
      </c>
    </row>
    <row r="455" spans="3:10" x14ac:dyDescent="0.25">
      <c r="C455" s="11" t="s">
        <v>189</v>
      </c>
      <c r="D455" s="11" t="s">
        <v>25</v>
      </c>
      <c r="E455" s="12">
        <v>8056</v>
      </c>
      <c r="F455" s="5" t="s">
        <v>70</v>
      </c>
      <c r="G455" s="3" t="s">
        <v>242</v>
      </c>
      <c r="H455" s="7">
        <v>150</v>
      </c>
      <c r="I455" s="2">
        <f t="shared" si="12"/>
        <v>177</v>
      </c>
      <c r="J455" s="6">
        <f t="shared" si="13"/>
        <v>26550</v>
      </c>
    </row>
    <row r="456" spans="3:10" x14ac:dyDescent="0.25">
      <c r="C456" s="11" t="s">
        <v>189</v>
      </c>
      <c r="D456" s="11" t="s">
        <v>25</v>
      </c>
      <c r="E456" s="12">
        <v>8057</v>
      </c>
      <c r="F456" s="5" t="s">
        <v>70</v>
      </c>
      <c r="G456" s="3" t="s">
        <v>242</v>
      </c>
      <c r="H456" s="7">
        <v>50</v>
      </c>
      <c r="I456" s="2">
        <f t="shared" si="12"/>
        <v>177</v>
      </c>
      <c r="J456" s="6">
        <f t="shared" si="13"/>
        <v>8850</v>
      </c>
    </row>
    <row r="457" spans="3:10" x14ac:dyDescent="0.25">
      <c r="C457" s="11" t="s">
        <v>189</v>
      </c>
      <c r="D457" s="11" t="s">
        <v>25</v>
      </c>
      <c r="E457" s="12">
        <v>8058</v>
      </c>
      <c r="F457" s="5" t="s">
        <v>70</v>
      </c>
      <c r="G457" s="3" t="s">
        <v>242</v>
      </c>
      <c r="H457" s="7">
        <v>150</v>
      </c>
      <c r="I457" s="2">
        <f t="shared" si="12"/>
        <v>177</v>
      </c>
      <c r="J457" s="6">
        <f t="shared" si="13"/>
        <v>26550</v>
      </c>
    </row>
    <row r="458" spans="3:10" x14ac:dyDescent="0.25">
      <c r="C458" s="11" t="s">
        <v>189</v>
      </c>
      <c r="D458" s="11" t="s">
        <v>25</v>
      </c>
      <c r="E458" s="12">
        <v>8059</v>
      </c>
      <c r="F458" s="5" t="s">
        <v>70</v>
      </c>
      <c r="G458" s="3" t="s">
        <v>242</v>
      </c>
      <c r="H458" s="7">
        <v>200</v>
      </c>
      <c r="I458" s="2">
        <f t="shared" si="12"/>
        <v>177</v>
      </c>
      <c r="J458" s="6">
        <f t="shared" si="13"/>
        <v>35400</v>
      </c>
    </row>
    <row r="459" spans="3:10" x14ac:dyDescent="0.25">
      <c r="C459" s="11" t="s">
        <v>189</v>
      </c>
      <c r="D459" s="11" t="s">
        <v>25</v>
      </c>
      <c r="E459" s="12">
        <v>8060</v>
      </c>
      <c r="F459" s="5" t="s">
        <v>70</v>
      </c>
      <c r="G459" s="3" t="s">
        <v>242</v>
      </c>
      <c r="H459" s="7">
        <v>250</v>
      </c>
      <c r="I459" s="2">
        <f t="shared" si="12"/>
        <v>177</v>
      </c>
      <c r="J459" s="6">
        <f t="shared" si="13"/>
        <v>44250</v>
      </c>
    </row>
    <row r="460" spans="3:10" x14ac:dyDescent="0.25">
      <c r="C460" s="11" t="s">
        <v>190</v>
      </c>
      <c r="D460" s="11" t="s">
        <v>190</v>
      </c>
      <c r="E460" s="12">
        <v>915326</v>
      </c>
      <c r="F460" s="5" t="s">
        <v>87</v>
      </c>
      <c r="G460" s="5" t="s">
        <v>156</v>
      </c>
      <c r="H460" s="7">
        <v>5582.77</v>
      </c>
      <c r="I460" s="2">
        <f t="shared" ref="I460:I482" si="14">C460-D460</f>
        <v>0</v>
      </c>
      <c r="J460" s="6">
        <f t="shared" ref="J460:J482" si="15">H460*I460</f>
        <v>0</v>
      </c>
    </row>
    <row r="461" spans="3:10" x14ac:dyDescent="0.25">
      <c r="C461" s="11" t="s">
        <v>213</v>
      </c>
      <c r="D461" s="11" t="s">
        <v>119</v>
      </c>
      <c r="E461" s="12">
        <v>44</v>
      </c>
      <c r="F461" s="5" t="s">
        <v>128</v>
      </c>
      <c r="G461" s="5" t="s">
        <v>200</v>
      </c>
      <c r="H461" s="7">
        <v>54698.15</v>
      </c>
      <c r="I461" s="2">
        <f t="shared" si="14"/>
        <v>27</v>
      </c>
      <c r="J461" s="6">
        <f t="shared" si="15"/>
        <v>1476850.05</v>
      </c>
    </row>
    <row r="462" spans="3:10" x14ac:dyDescent="0.25">
      <c r="C462" s="11" t="s">
        <v>213</v>
      </c>
      <c r="D462" s="11" t="s">
        <v>213</v>
      </c>
      <c r="E462" s="12">
        <v>1348</v>
      </c>
      <c r="F462" s="5" t="s">
        <v>210</v>
      </c>
      <c r="G462" s="5" t="s">
        <v>10</v>
      </c>
      <c r="H462" s="7">
        <v>2043</v>
      </c>
      <c r="I462" s="2">
        <f t="shared" si="14"/>
        <v>0</v>
      </c>
      <c r="J462" s="6">
        <f t="shared" si="15"/>
        <v>0</v>
      </c>
    </row>
    <row r="463" spans="3:10" x14ac:dyDescent="0.25">
      <c r="C463" s="11" t="s">
        <v>213</v>
      </c>
      <c r="D463" s="11" t="s">
        <v>213</v>
      </c>
      <c r="E463" s="12">
        <v>1284</v>
      </c>
      <c r="F463" s="5" t="s">
        <v>11</v>
      </c>
      <c r="G463" s="5" t="s">
        <v>10</v>
      </c>
      <c r="H463" s="7">
        <v>15.24</v>
      </c>
      <c r="I463" s="2">
        <f t="shared" si="14"/>
        <v>0</v>
      </c>
      <c r="J463" s="6">
        <f t="shared" si="15"/>
        <v>0</v>
      </c>
    </row>
    <row r="464" spans="3:10" x14ac:dyDescent="0.25">
      <c r="C464" s="11" t="s">
        <v>213</v>
      </c>
      <c r="D464" s="11" t="s">
        <v>214</v>
      </c>
      <c r="E464" s="12">
        <v>1</v>
      </c>
      <c r="F464" s="5" t="s">
        <v>193</v>
      </c>
      <c r="G464" s="5" t="s">
        <v>10</v>
      </c>
      <c r="H464" s="7">
        <v>2190</v>
      </c>
      <c r="I464" s="2">
        <f t="shared" si="14"/>
        <v>-5</v>
      </c>
      <c r="J464" s="6">
        <f t="shared" si="15"/>
        <v>-10950</v>
      </c>
    </row>
    <row r="465" spans="3:10" x14ac:dyDescent="0.25">
      <c r="C465" s="11" t="s">
        <v>213</v>
      </c>
      <c r="D465" s="11" t="s">
        <v>215</v>
      </c>
      <c r="E465" s="12">
        <v>919</v>
      </c>
      <c r="F465" s="5" t="s">
        <v>216</v>
      </c>
      <c r="G465" s="3" t="s">
        <v>244</v>
      </c>
      <c r="H465" s="7">
        <v>3787.6</v>
      </c>
      <c r="I465" s="2">
        <f t="shared" si="14"/>
        <v>192</v>
      </c>
      <c r="J465" s="6">
        <f t="shared" si="15"/>
        <v>727219.19999999995</v>
      </c>
    </row>
    <row r="466" spans="3:10" x14ac:dyDescent="0.25">
      <c r="C466" s="11" t="s">
        <v>213</v>
      </c>
      <c r="D466" s="11" t="s">
        <v>30</v>
      </c>
      <c r="E466" s="12">
        <v>21219</v>
      </c>
      <c r="F466" s="5" t="s">
        <v>168</v>
      </c>
      <c r="G466" s="3" t="s">
        <v>251</v>
      </c>
      <c r="H466" s="7">
        <v>8484</v>
      </c>
      <c r="I466" s="2">
        <f t="shared" si="14"/>
        <v>118</v>
      </c>
      <c r="J466" s="6">
        <f t="shared" si="15"/>
        <v>1001112</v>
      </c>
    </row>
    <row r="467" spans="3:10" x14ac:dyDescent="0.25">
      <c r="C467" s="11" t="s">
        <v>213</v>
      </c>
      <c r="D467" s="11" t="s">
        <v>35</v>
      </c>
      <c r="E467" s="12">
        <v>23419</v>
      </c>
      <c r="F467" s="5" t="s">
        <v>168</v>
      </c>
      <c r="G467" s="3" t="s">
        <v>251</v>
      </c>
      <c r="H467" s="7">
        <v>7510</v>
      </c>
      <c r="I467" s="2">
        <f t="shared" si="14"/>
        <v>87</v>
      </c>
      <c r="J467" s="6">
        <f t="shared" si="15"/>
        <v>653370</v>
      </c>
    </row>
    <row r="468" spans="3:10" x14ac:dyDescent="0.25">
      <c r="C468" s="11" t="s">
        <v>217</v>
      </c>
      <c r="D468" s="11" t="s">
        <v>55</v>
      </c>
      <c r="E468" s="12">
        <v>216</v>
      </c>
      <c r="F468" s="5" t="s">
        <v>62</v>
      </c>
      <c r="G468" s="3" t="s">
        <v>200</v>
      </c>
      <c r="H468" s="7">
        <v>23143.85</v>
      </c>
      <c r="I468" s="2">
        <f t="shared" si="14"/>
        <v>59</v>
      </c>
      <c r="J468" s="6">
        <f t="shared" si="15"/>
        <v>1365487.15</v>
      </c>
    </row>
    <row r="469" spans="3:10" x14ac:dyDescent="0.25">
      <c r="C469" s="11" t="s">
        <v>217</v>
      </c>
      <c r="D469" s="11" t="s">
        <v>170</v>
      </c>
      <c r="E469" s="12">
        <v>408800</v>
      </c>
      <c r="F469" s="5" t="s">
        <v>56</v>
      </c>
      <c r="G469" s="3" t="s">
        <v>250</v>
      </c>
      <c r="H469" s="7">
        <v>9</v>
      </c>
      <c r="I469" s="2">
        <f t="shared" si="14"/>
        <v>-1</v>
      </c>
      <c r="J469" s="6">
        <f t="shared" si="15"/>
        <v>-9</v>
      </c>
    </row>
    <row r="470" spans="3:10" x14ac:dyDescent="0.25">
      <c r="C470" s="11" t="s">
        <v>217</v>
      </c>
      <c r="D470" s="11" t="s">
        <v>213</v>
      </c>
      <c r="E470" s="12">
        <v>1348</v>
      </c>
      <c r="F470" s="5" t="s">
        <v>210</v>
      </c>
      <c r="G470" s="5" t="s">
        <v>10</v>
      </c>
      <c r="H470" s="7">
        <v>2122</v>
      </c>
      <c r="I470" s="2">
        <f t="shared" si="14"/>
        <v>3</v>
      </c>
      <c r="J470" s="6">
        <f t="shared" si="15"/>
        <v>6366</v>
      </c>
    </row>
    <row r="471" spans="3:10" x14ac:dyDescent="0.25">
      <c r="C471" s="11" t="s">
        <v>217</v>
      </c>
      <c r="D471" s="11" t="s">
        <v>30</v>
      </c>
      <c r="E471" s="12">
        <v>2255</v>
      </c>
      <c r="F471" s="5" t="s">
        <v>21</v>
      </c>
      <c r="G471" s="3" t="s">
        <v>245</v>
      </c>
      <c r="H471" s="7">
        <v>34943.96</v>
      </c>
      <c r="I471" s="2">
        <f t="shared" si="14"/>
        <v>121</v>
      </c>
      <c r="J471" s="6">
        <f t="shared" si="15"/>
        <v>4228219.16</v>
      </c>
    </row>
    <row r="472" spans="3:10" x14ac:dyDescent="0.25">
      <c r="C472" s="11" t="s">
        <v>217</v>
      </c>
      <c r="D472" s="11" t="s">
        <v>30</v>
      </c>
      <c r="E472" s="12">
        <v>2335</v>
      </c>
      <c r="F472" s="5" t="s">
        <v>21</v>
      </c>
      <c r="G472" s="3" t="s">
        <v>246</v>
      </c>
      <c r="H472" s="7">
        <v>172</v>
      </c>
      <c r="I472" s="2">
        <f t="shared" si="14"/>
        <v>121</v>
      </c>
      <c r="J472" s="6">
        <f t="shared" si="15"/>
        <v>20812</v>
      </c>
    </row>
    <row r="473" spans="3:10" x14ac:dyDescent="0.25">
      <c r="C473" s="11" t="s">
        <v>217</v>
      </c>
      <c r="D473" s="11" t="s">
        <v>35</v>
      </c>
      <c r="E473" s="12">
        <v>2455</v>
      </c>
      <c r="F473" s="5" t="s">
        <v>21</v>
      </c>
      <c r="G473" s="3" t="s">
        <v>245</v>
      </c>
      <c r="H473" s="7">
        <v>40763.61</v>
      </c>
      <c r="I473" s="2">
        <f t="shared" si="14"/>
        <v>90</v>
      </c>
      <c r="J473" s="6">
        <f t="shared" si="15"/>
        <v>3668724.9</v>
      </c>
    </row>
    <row r="474" spans="3:10" x14ac:dyDescent="0.25">
      <c r="C474" s="11" t="s">
        <v>217</v>
      </c>
      <c r="D474" s="11" t="s">
        <v>35</v>
      </c>
      <c r="E474" s="12">
        <v>2655</v>
      </c>
      <c r="F474" s="5" t="s">
        <v>21</v>
      </c>
      <c r="G474" s="3" t="s">
        <v>246</v>
      </c>
      <c r="H474" s="7">
        <v>150.07</v>
      </c>
      <c r="I474" s="2">
        <f t="shared" si="14"/>
        <v>90</v>
      </c>
      <c r="J474" s="6">
        <f t="shared" si="15"/>
        <v>13506.3</v>
      </c>
    </row>
    <row r="475" spans="3:10" x14ac:dyDescent="0.25">
      <c r="C475" s="11" t="s">
        <v>170</v>
      </c>
      <c r="D475" s="11" t="s">
        <v>170</v>
      </c>
      <c r="E475" s="12">
        <v>12579</v>
      </c>
      <c r="F475" s="5" t="s">
        <v>105</v>
      </c>
      <c r="G475" s="5" t="s">
        <v>218</v>
      </c>
      <c r="H475" s="7">
        <v>2985.15</v>
      </c>
      <c r="I475" s="2">
        <f t="shared" si="14"/>
        <v>0</v>
      </c>
      <c r="J475" s="6">
        <f t="shared" si="15"/>
        <v>0</v>
      </c>
    </row>
    <row r="476" spans="3:10" x14ac:dyDescent="0.25">
      <c r="C476" s="11" t="s">
        <v>170</v>
      </c>
      <c r="D476" s="11" t="s">
        <v>170</v>
      </c>
      <c r="E476" s="12">
        <v>75460</v>
      </c>
      <c r="F476" s="5" t="s">
        <v>105</v>
      </c>
      <c r="G476" s="5" t="s">
        <v>218</v>
      </c>
      <c r="H476" s="7">
        <v>195</v>
      </c>
      <c r="I476" s="2">
        <f t="shared" si="14"/>
        <v>0</v>
      </c>
      <c r="J476" s="6">
        <f t="shared" si="15"/>
        <v>0</v>
      </c>
    </row>
    <row r="477" spans="3:10" x14ac:dyDescent="0.25">
      <c r="C477" s="11" t="s">
        <v>170</v>
      </c>
      <c r="D477" s="11" t="s">
        <v>170</v>
      </c>
      <c r="E477" s="12">
        <v>128076</v>
      </c>
      <c r="F477" s="5" t="s">
        <v>48</v>
      </c>
      <c r="G477" s="5" t="s">
        <v>97</v>
      </c>
      <c r="H477" s="7">
        <v>30627.84</v>
      </c>
      <c r="I477" s="2">
        <f t="shared" si="14"/>
        <v>0</v>
      </c>
      <c r="J477" s="6">
        <f t="shared" si="15"/>
        <v>0</v>
      </c>
    </row>
    <row r="478" spans="3:10" x14ac:dyDescent="0.25">
      <c r="C478" s="11" t="s">
        <v>170</v>
      </c>
      <c r="D478" s="11" t="s">
        <v>170</v>
      </c>
      <c r="E478" s="12">
        <v>128077</v>
      </c>
      <c r="F478" s="5" t="s">
        <v>48</v>
      </c>
      <c r="G478" s="5" t="s">
        <v>97</v>
      </c>
      <c r="H478" s="7">
        <v>5180.38</v>
      </c>
      <c r="I478" s="2">
        <f t="shared" si="14"/>
        <v>0</v>
      </c>
      <c r="J478" s="6">
        <f t="shared" si="15"/>
        <v>0</v>
      </c>
    </row>
    <row r="479" spans="3:10" x14ac:dyDescent="0.25">
      <c r="C479" s="11" t="s">
        <v>170</v>
      </c>
      <c r="D479" s="11" t="s">
        <v>170</v>
      </c>
      <c r="E479" s="12">
        <v>128180</v>
      </c>
      <c r="F479" s="5" t="s">
        <v>48</v>
      </c>
      <c r="G479" s="5" t="s">
        <v>97</v>
      </c>
      <c r="H479" s="7">
        <v>141.5</v>
      </c>
      <c r="I479" s="2">
        <f t="shared" si="14"/>
        <v>0</v>
      </c>
      <c r="J479" s="6">
        <f t="shared" si="15"/>
        <v>0</v>
      </c>
    </row>
    <row r="480" spans="3:10" x14ac:dyDescent="0.25">
      <c r="C480" s="11" t="s">
        <v>170</v>
      </c>
      <c r="D480" s="11" t="s">
        <v>170</v>
      </c>
      <c r="E480" s="12">
        <v>128371</v>
      </c>
      <c r="F480" s="5" t="s">
        <v>48</v>
      </c>
      <c r="G480" s="5" t="s">
        <v>97</v>
      </c>
      <c r="H480" s="7">
        <v>27.52</v>
      </c>
      <c r="I480" s="2">
        <f t="shared" si="14"/>
        <v>0</v>
      </c>
      <c r="J480" s="6">
        <f t="shared" si="15"/>
        <v>0</v>
      </c>
    </row>
    <row r="481" spans="3:10" x14ac:dyDescent="0.25">
      <c r="C481" s="11" t="s">
        <v>170</v>
      </c>
      <c r="D481" s="11" t="s">
        <v>217</v>
      </c>
      <c r="E481" s="12">
        <v>1291</v>
      </c>
      <c r="F481" s="5" t="s">
        <v>11</v>
      </c>
      <c r="G481" s="5" t="s">
        <v>10</v>
      </c>
      <c r="H481" s="7">
        <v>75.569999999999993</v>
      </c>
      <c r="I481" s="2">
        <f t="shared" si="14"/>
        <v>1</v>
      </c>
      <c r="J481" s="6">
        <f t="shared" si="15"/>
        <v>75.569999999999993</v>
      </c>
    </row>
    <row r="482" spans="3:10" x14ac:dyDescent="0.25">
      <c r="C482" s="11" t="s">
        <v>170</v>
      </c>
      <c r="D482" s="11" t="s">
        <v>170</v>
      </c>
      <c r="E482" s="12">
        <v>4</v>
      </c>
      <c r="F482" s="5" t="s">
        <v>219</v>
      </c>
      <c r="G482" s="5" t="s">
        <v>10</v>
      </c>
      <c r="H482" s="7">
        <v>278.69</v>
      </c>
      <c r="I482" s="2">
        <f t="shared" si="14"/>
        <v>0</v>
      </c>
      <c r="J482" s="6">
        <f t="shared" si="15"/>
        <v>0</v>
      </c>
    </row>
    <row r="483" spans="3:10" x14ac:dyDescent="0.25">
      <c r="H483" s="21">
        <f>SUM(H11:H482)</f>
        <v>2174169.4999999995</v>
      </c>
      <c r="I483" s="21"/>
      <c r="J483" s="21">
        <f t="shared" ref="I483:J483" si="16">SUM(J11:J482)</f>
        <v>147277445.95000002</v>
      </c>
    </row>
  </sheetData>
  <mergeCells count="2">
    <mergeCell ref="C7:J7"/>
    <mergeCell ref="C8:J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 trim.2020</vt:lpstr>
    </vt:vector>
  </TitlesOfParts>
  <Company>SALERNO PULITA SPA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Scadenzario Clienti o Fornitori con cig e cup</dc:title>
  <dc:creator>DIMOTTA</dc:creator>
  <cp:lastModifiedBy>UTENTE</cp:lastModifiedBy>
  <dcterms:created xsi:type="dcterms:W3CDTF">2025-05-06T12:25:07Z</dcterms:created>
  <dcterms:modified xsi:type="dcterms:W3CDTF">2025-05-27T12:50:03Z</dcterms:modified>
</cp:coreProperties>
</file>